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I9"/>
  <c r="I8" s="1"/>
  <c r="K9"/>
  <c r="K8" s="1"/>
  <c r="M9"/>
  <c r="M8" s="1"/>
  <c r="O9"/>
  <c r="Q9"/>
  <c r="U9"/>
  <c r="U8" s="1"/>
  <c r="I10"/>
  <c r="K10"/>
  <c r="M10"/>
  <c r="O10"/>
  <c r="O8" s="1"/>
  <c r="Q10"/>
  <c r="Q8" s="1"/>
  <c r="U10"/>
  <c r="I11"/>
  <c r="K11"/>
  <c r="M11"/>
  <c r="O11"/>
  <c r="Q11"/>
  <c r="U11"/>
  <c r="I12"/>
  <c r="K12"/>
  <c r="M12"/>
  <c r="O12"/>
  <c r="Q12"/>
  <c r="U12"/>
  <c r="I13"/>
  <c r="K13"/>
  <c r="M13"/>
  <c r="O13"/>
  <c r="Q13"/>
  <c r="U13"/>
  <c r="I14"/>
  <c r="K14"/>
  <c r="M14"/>
  <c r="O14"/>
  <c r="Q14"/>
  <c r="U14"/>
  <c r="I17"/>
  <c r="K17"/>
  <c r="M17"/>
  <c r="O17"/>
  <c r="Q17"/>
  <c r="U17"/>
  <c r="I18"/>
  <c r="K18"/>
  <c r="M18"/>
  <c r="O18"/>
  <c r="Q18"/>
  <c r="U18"/>
  <c r="I20"/>
  <c r="K20"/>
  <c r="M20"/>
  <c r="O20"/>
  <c r="Q20"/>
  <c r="U20"/>
  <c r="G21"/>
  <c r="I22"/>
  <c r="I21" s="1"/>
  <c r="K22"/>
  <c r="K21" s="1"/>
  <c r="M22"/>
  <c r="O22"/>
  <c r="Q22"/>
  <c r="Q21" s="1"/>
  <c r="U22"/>
  <c r="U21" s="1"/>
  <c r="I27"/>
  <c r="K27"/>
  <c r="M27"/>
  <c r="M21" s="1"/>
  <c r="O27"/>
  <c r="O21" s="1"/>
  <c r="Q27"/>
  <c r="U27"/>
  <c r="I28"/>
  <c r="K28"/>
  <c r="M28"/>
  <c r="O28"/>
  <c r="Q28"/>
  <c r="U28"/>
  <c r="I29"/>
  <c r="K29"/>
  <c r="M29"/>
  <c r="O29"/>
  <c r="Q29"/>
  <c r="U29"/>
  <c r="I31"/>
  <c r="K31"/>
  <c r="M31"/>
  <c r="O31"/>
  <c r="Q31"/>
  <c r="U31"/>
  <c r="I34"/>
  <c r="K34"/>
  <c r="M34"/>
  <c r="O34"/>
  <c r="Q34"/>
  <c r="U34"/>
  <c r="I38"/>
  <c r="K38"/>
  <c r="M38"/>
  <c r="O38"/>
  <c r="Q38"/>
  <c r="U38"/>
  <c r="I41"/>
  <c r="K41"/>
  <c r="M41"/>
  <c r="O41"/>
  <c r="Q41"/>
  <c r="U41"/>
  <c r="I42"/>
  <c r="K42"/>
  <c r="M42"/>
  <c r="O42"/>
  <c r="Q42"/>
  <c r="U42"/>
  <c r="I52"/>
  <c r="K52"/>
  <c r="M52"/>
  <c r="O52"/>
  <c r="Q52"/>
  <c r="U52"/>
  <c r="I55"/>
  <c r="K55"/>
  <c r="M55"/>
  <c r="O55"/>
  <c r="Q55"/>
  <c r="U55"/>
  <c r="I64"/>
  <c r="K64"/>
  <c r="M64"/>
  <c r="O64"/>
  <c r="Q64"/>
  <c r="U64"/>
  <c r="I65"/>
  <c r="K65"/>
  <c r="M65"/>
  <c r="O65"/>
  <c r="Q65"/>
  <c r="U65"/>
  <c r="I68"/>
  <c r="K68"/>
  <c r="M68"/>
  <c r="O68"/>
  <c r="Q68"/>
  <c r="U68"/>
  <c r="I72"/>
  <c r="K72"/>
  <c r="M72"/>
  <c r="O72"/>
  <c r="Q72"/>
  <c r="U72"/>
  <c r="G73"/>
  <c r="I73"/>
  <c r="K73"/>
  <c r="Q73"/>
  <c r="U73"/>
  <c r="I74"/>
  <c r="K74"/>
  <c r="M74"/>
  <c r="M73" s="1"/>
  <c r="O74"/>
  <c r="O73" s="1"/>
  <c r="Q74"/>
  <c r="U74"/>
  <c r="G78"/>
  <c r="I79"/>
  <c r="K79"/>
  <c r="K78" s="1"/>
  <c r="M79"/>
  <c r="M78" s="1"/>
  <c r="O79"/>
  <c r="Q79"/>
  <c r="U79"/>
  <c r="U78" s="1"/>
  <c r="I84"/>
  <c r="I78" s="1"/>
  <c r="K84"/>
  <c r="M84"/>
  <c r="O84"/>
  <c r="O78" s="1"/>
  <c r="Q84"/>
  <c r="Q78" s="1"/>
  <c r="U84"/>
  <c r="I85"/>
  <c r="K85"/>
  <c r="M85"/>
  <c r="O85"/>
  <c r="Q85"/>
  <c r="U85"/>
  <c r="I86"/>
  <c r="K86"/>
  <c r="M86"/>
  <c r="O86"/>
  <c r="Q86"/>
  <c r="U86"/>
  <c r="G87"/>
  <c r="I87"/>
  <c r="O87"/>
  <c r="Q87"/>
  <c r="I88"/>
  <c r="K88"/>
  <c r="K87" s="1"/>
  <c r="M88"/>
  <c r="M87" s="1"/>
  <c r="O88"/>
  <c r="Q88"/>
  <c r="U88"/>
  <c r="U87" s="1"/>
  <c r="G91"/>
  <c r="I92"/>
  <c r="I91" s="1"/>
  <c r="K92"/>
  <c r="K91" s="1"/>
  <c r="M92"/>
  <c r="O92"/>
  <c r="Q92"/>
  <c r="Q91" s="1"/>
  <c r="U92"/>
  <c r="U91" s="1"/>
  <c r="I93"/>
  <c r="K93"/>
  <c r="M93"/>
  <c r="M91" s="1"/>
  <c r="O93"/>
  <c r="O91" s="1"/>
  <c r="Q93"/>
  <c r="U93"/>
  <c r="I94"/>
  <c r="K94"/>
  <c r="M94"/>
  <c r="O94"/>
  <c r="Q94"/>
  <c r="U94"/>
  <c r="G95"/>
  <c r="M95"/>
  <c r="O95"/>
  <c r="I96"/>
  <c r="I95" s="1"/>
  <c r="K96"/>
  <c r="K95" s="1"/>
  <c r="M96"/>
  <c r="O96"/>
  <c r="Q96"/>
  <c r="Q95" s="1"/>
  <c r="U96"/>
  <c r="U95" s="1"/>
  <c r="I54" i="1"/>
  <c r="F40"/>
  <c r="G40"/>
  <c r="H40"/>
  <c r="I40"/>
  <c r="J40"/>
  <c r="J39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<sst xmlns="http://schemas.openxmlformats.org/spreadsheetml/2006/main" count="387" uniqueCount="214">
  <si>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</si>
  <si>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</si>
  <si>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</si>
  <si>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</si>
  <si>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</si>
  <si>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</si>
  <si>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</si>
  <si>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</si>
  <si>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</si>
  <si>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</si>
  <si>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</si>
  <si>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</si>
  <si>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</si>
  <si>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</si>
  <si>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</si>
  <si>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</si>
  <si>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</si>
  <si>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</si>
  <si>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</si>
  <si>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</si>
  <si>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</si>
  <si>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</si>
  <si>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</si>
  <si>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</si>
  <si>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</si>
  <si>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</si>
  <si>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</si>
  <si>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</si>
  <si>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</si>
  <si>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</si>
  <si>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</si>
  <si>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</si>
  <si>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</si>
  <si>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</si>
  <si>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</si>
  <si>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</si>
  <si>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</si>
  <si>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</si>
  <si>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</si>
  <si>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</si>
  <si>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</si>
  <si>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</si>
  <si>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</si>
  <si>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hospic Sv. Alžběty, Brno</t>
  </si>
  <si>
    <t>Rozpočet:</t>
  </si>
  <si>
    <t>Misto</t>
  </si>
  <si>
    <t>2B. FÁZE – TERASY</t>
  </si>
  <si>
    <t xml:space="preserve">	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</si>
  <si>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</si>
  <si>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</si>
  <si>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</si>
  <si>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</si>
  <si>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</si>
  <si>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</si>
  <si>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</si>
  <si>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</si>
  <si>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</si>
  <si>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</si>
  <si>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</si>
  <si>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</si>
  <si>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</si>
  <si>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</si>
  <si>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</si>
  <si>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</si>
  <si>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</si>
  <si>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</si>
  <si>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</si>
  <si>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</si>
  <si>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</si>
  <si>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</si>
  <si>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</si>
  <si>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</si>
  <si>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</si>
  <si>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</si>
  <si>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</si>
  <si>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</si>
  <si>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</si>
  <si>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</si>
  <si>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</si>
  <si>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</si>
  <si>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</si>
  <si>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</si>
  <si>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</si>
  <si>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</si>
  <si>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</si>
  <si>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</si>
  <si>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</si>
  <si>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</si>
  <si>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</si>
  <si>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</si>
  <si>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</si>
  <si>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</si>
  <si>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</si>
  <si>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</si>
  <si>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</si>
  <si>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</t>
  </si>
  <si>
    <t>m3</t>
  </si>
  <si>
    <t>POL1_0</t>
  </si>
  <si>
    <t>131201119R00</t>
  </si>
  <si>
    <t>Příplatek za lepivost - hloubení nezap.jam v hor.3</t>
  </si>
  <si>
    <t>162701105R00</t>
  </si>
  <si>
    <t>Vodorovné přemístění výkopku z hor.1-4 do 10000 m</t>
  </si>
  <si>
    <t>162100010RAB</t>
  </si>
  <si>
    <t>Vodorovné přemístění výkopku, příplatek za každých dalších 5 km</t>
  </si>
  <si>
    <t>POL2_0</t>
  </si>
  <si>
    <t>199000002R00</t>
  </si>
  <si>
    <t>Poplatek za skládku horniny 1- 4</t>
  </si>
  <si>
    <t>175101201R00</t>
  </si>
  <si>
    <t>Obsyp objektu bez prohození sypaniny</t>
  </si>
  <si>
    <t>pod severní terasou okolo opěrné zdi:</t>
  </si>
  <si>
    <t>VV</t>
  </si>
  <si>
    <t>2*1,5*1*(30,36+13,1+3,2+2,6)</t>
  </si>
  <si>
    <t>583318004R</t>
  </si>
  <si>
    <t>Dovoz stěrku pro obsyp rampy a terasy</t>
  </si>
  <si>
    <t>POL3_0</t>
  </si>
  <si>
    <t>Kamenivo těžené frakce  16/32 Jihomor. kraj</t>
  </si>
  <si>
    <t>t</t>
  </si>
  <si>
    <t>3,8*(13,08*2+17,7)</t>
  </si>
  <si>
    <t>174101102R00</t>
  </si>
  <si>
    <t>Zásyp ruční se zhutněním</t>
  </si>
  <si>
    <t>273322611R00</t>
  </si>
  <si>
    <t>Železobeton zákl.desek C 30/37 XA3</t>
  </si>
  <si>
    <t>rampa:</t>
  </si>
  <si>
    <t>19,95*0,12</t>
  </si>
  <si>
    <t>jižní terasa:</t>
  </si>
  <si>
    <t>0,12*84,3</t>
  </si>
  <si>
    <t>273351215R00</t>
  </si>
  <si>
    <t>Bednění stěn základových desek - zřízení</t>
  </si>
  <si>
    <t>m2</t>
  </si>
  <si>
    <t>273351216R00</t>
  </si>
  <si>
    <t>Bednění stěn základových desek - odstranění</t>
  </si>
  <si>
    <t>273362021R00</t>
  </si>
  <si>
    <t>Výztuž základových desek ze svařovaných sití KARI</t>
  </si>
  <si>
    <t>152,34*2</t>
  </si>
  <si>
    <t>289970111R00</t>
  </si>
  <si>
    <t>Vrstva geotextilie Geofiltex 300g/m2</t>
  </si>
  <si>
    <t>viz. situace:</t>
  </si>
  <si>
    <t>1377,9</t>
  </si>
  <si>
    <t>273313511R00</t>
  </si>
  <si>
    <t xml:space="preserve">Beton základových desek prostý C 12/15 </t>
  </si>
  <si>
    <t>podkladní beton, severní opěrná zeď:</t>
  </si>
  <si>
    <t>(13,1+3,13)*1*0,1</t>
  </si>
  <si>
    <t>(17,26+13,1)*1*0,1</t>
  </si>
  <si>
    <t>638,8*0,4</t>
  </si>
  <si>
    <t>273313711R00</t>
  </si>
  <si>
    <t xml:space="preserve">Beton základových desek prostý C 25/30 </t>
  </si>
  <si>
    <t>severní terasa operna zed:</t>
  </si>
  <si>
    <t>základy nepodsklepená část:</t>
  </si>
  <si>
    <t>řez 8:</t>
  </si>
  <si>
    <t>0,3*0,65*14,94</t>
  </si>
  <si>
    <t>0,3*(0,65+0,2+0,15)*16,02</t>
  </si>
  <si>
    <t>severnější stěna:</t>
  </si>
  <si>
    <t>řez 7:</t>
  </si>
  <si>
    <t>0,3*0,65*7,3</t>
  </si>
  <si>
    <t>0,3*1*8,98</t>
  </si>
  <si>
    <t>212755114R00</t>
  </si>
  <si>
    <t>Trativody z drenážních trubek DN 10 cm bez lože</t>
  </si>
  <si>
    <t>m</t>
  </si>
  <si>
    <t>34+34+13,1+13,1+3,13+3,13</t>
  </si>
  <si>
    <t>severní rampa:</t>
  </si>
  <si>
    <t>274351215R00</t>
  </si>
  <si>
    <t>Bednění stěn základových pasů - zřízení</t>
  </si>
  <si>
    <t>severní terasa + rampa:</t>
  </si>
  <si>
    <t>(34,13)*2*1,82</t>
  </si>
  <si>
    <t>(16,28)*2*1,82</t>
  </si>
  <si>
    <t>jižní rampa:</t>
  </si>
  <si>
    <t>u budovy:</t>
  </si>
  <si>
    <t>1*1,3*(7,03+1,7+13,45+1,5+3,5)</t>
  </si>
  <si>
    <t>ve dvoře:</t>
  </si>
  <si>
    <t>2*1,3*(7,03+1,7+13,45+1,5+3,5)</t>
  </si>
  <si>
    <t>274351216R00</t>
  </si>
  <si>
    <t>Bednění stěn základových pasů - odstranění</t>
  </si>
  <si>
    <t>274313711R00</t>
  </si>
  <si>
    <t>Beton základových pasů prostý C 25/30</t>
  </si>
  <si>
    <t>plocha trávníku:</t>
  </si>
  <si>
    <t>275,8</t>
  </si>
  <si>
    <t>274361721R00</t>
  </si>
  <si>
    <t>Výztuž základových pasů z oceli 10 425 (BSt 500 S)</t>
  </si>
  <si>
    <t>dle výpisu statiky:</t>
  </si>
  <si>
    <t>32,4828*0,05</t>
  </si>
  <si>
    <t>bude upřesněno:</t>
  </si>
  <si>
    <t>RX1</t>
  </si>
  <si>
    <t>Schodiště venkovní na terasu 1.32</t>
  </si>
  <si>
    <t>kpl</t>
  </si>
  <si>
    <t>998011003R00</t>
  </si>
  <si>
    <t>Přesun hmot pro budovy zděné výšky do 24 m</t>
  </si>
  <si>
    <t>240</t>
  </si>
  <si>
    <t>další rozdělení:-10</t>
  </si>
  <si>
    <t>přesun fasády do 1. etapy:-(41+21)</t>
  </si>
  <si>
    <t>711112002RZ1</t>
  </si>
  <si>
    <t>Izolace proti vlhkosti svislá asf. lak, za studena, 1x nátěr - včetné dodávky asfaltového laku</t>
  </si>
  <si>
    <t>terasa sever:</t>
  </si>
  <si>
    <t>(1,82+0,65)*(34,125-0,5-2,495-0,6+13,1+3,13)</t>
  </si>
  <si>
    <t>terasa jih:</t>
  </si>
  <si>
    <t>1*2*(7,03+1,7+13,45+1,5+3,5)</t>
  </si>
  <si>
    <t>711210020RA0</t>
  </si>
  <si>
    <t>Stěrka hydroizolační těsnicí hmotou</t>
  </si>
  <si>
    <t>711150012RA0</t>
  </si>
  <si>
    <t>Izolace proti vodě svislá přitavená, 1x</t>
  </si>
  <si>
    <t>998711101R00</t>
  </si>
  <si>
    <t>Přesun hmot pro izolace proti vodě, pro opěrné zdi</t>
  </si>
  <si>
    <t>76600-001</t>
  </si>
  <si>
    <t>01/18+02/14 Betonový květník 1500x650x675 mm, dle PD</t>
  </si>
  <si>
    <t>kus</t>
  </si>
  <si>
    <t>16</t>
  </si>
  <si>
    <t>zrušení květníků 24.4.2019:-3</t>
  </si>
  <si>
    <t>76700-001</t>
  </si>
  <si>
    <t>Z 1/4 Vnější zábradlí na terase, dle PD, kompletní provede</t>
  </si>
  <si>
    <t>Z 1/5 Madlo a vodící tyč - vnější, dle PD, kompletní provede</t>
  </si>
  <si>
    <t>Z 1/6 Zábradlí s vodící tyčí - vnější, dle PD, kompletní provede</t>
  </si>
  <si>
    <t>005111020R</t>
  </si>
  <si>
    <t>Osázení betonových truhlíků, dle sadových úprav</t>
  </si>
  <si>
    <t/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</si>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</sst>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/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72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Stavitel%202019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abSelected="1" topLeftCell="B22" zoomScaleNormal="100" zoomScaleSheetLayoutView="75" workbookViewId="0">
      <selection activeCell="G31" sqref="G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2" t="s">
        <v>47</v>
      </c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2"/>
      <c r="J12" s="11"/>
    </row>
    <row r="13" spans="1:15" ht="15.75" customHeight="1">
      <c r="A13" s="4"/>
      <c r="B13" s="42"/>
      <c r="C13" s="123"/>
      <c r="D13" s="126"/>
      <c r="E13" s="126"/>
      <c r="F13" s="126"/>
      <c r="G13" s="126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1" t="s">
        <v>23</v>
      </c>
      <c r="B16" s="192" t="s">
        <v>23</v>
      </c>
      <c r="C16" s="58"/>
      <c r="D16" s="59"/>
      <c r="E16" s="83"/>
      <c r="F16" s="84"/>
      <c r="G16" s="83"/>
      <c r="H16" s="84"/>
      <c r="I16" s="83">
        <v>745747.32</v>
      </c>
      <c r="J16" s="93"/>
    </row>
    <row r="17" spans="1:10" ht="23.25" customHeight="1">
      <c r="A17" s="191" t="s">
        <v>24</v>
      </c>
      <c r="B17" s="192" t="s">
        <v>24</v>
      </c>
      <c r="C17" s="58"/>
      <c r="D17" s="59"/>
      <c r="E17" s="83"/>
      <c r="F17" s="84"/>
      <c r="G17" s="83"/>
      <c r="H17" s="84"/>
      <c r="I17" s="83">
        <v>354701.09</v>
      </c>
      <c r="J17" s="93"/>
    </row>
    <row r="18" spans="1:10" ht="23.25" customHeight="1">
      <c r="A18" s="191" t="s">
        <v>25</v>
      </c>
      <c r="B18" s="192" t="s">
        <v>25</v>
      </c>
      <c r="C18" s="58"/>
      <c r="D18" s="59"/>
      <c r="E18" s="83"/>
      <c r="F18" s="84"/>
      <c r="G18" s="83"/>
      <c r="H18" s="84"/>
      <c r="I18" s="83">
        <v>0</v>
      </c>
      <c r="J18" s="93"/>
    </row>
    <row r="19" spans="1:10" ht="23.25" customHeight="1">
      <c r="A19" s="191" t="s">
        <v>65</v>
      </c>
      <c r="B19" s="192" t="s">
        <v>26</v>
      </c>
      <c r="C19" s="58"/>
      <c r="D19" s="59"/>
      <c r="E19" s="83"/>
      <c r="F19" s="84"/>
      <c r="G19" s="83"/>
      <c r="H19" s="84"/>
      <c r="I19" s="83">
        <v>16000</v>
      </c>
      <c r="J19" s="93"/>
    </row>
    <row r="20" spans="1:10" ht="23.25" customHeight="1">
      <c r="A20" s="191" t="s">
        <v>66</v>
      </c>
      <c r="B20" s="192" t="s">
        <v>27</v>
      </c>
      <c r="C20" s="58"/>
      <c r="D20" s="59"/>
      <c r="E20" s="83"/>
      <c r="F20" s="84"/>
      <c r="G20" s="83"/>
      <c r="H20" s="84"/>
      <c r="I20" s="83"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1116448.4099999999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v>1116448.4099999999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v>167467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v>-0.40999999991618102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v>1116448.4099999999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1" t="s">
        <v>35</v>
      </c>
      <c r="C29" s="158"/>
      <c r="D29" s="158"/>
      <c r="E29" s="158"/>
      <c r="F29" s="158"/>
      <c r="G29" s="155">
        <v>1283915</v>
      </c>
      <c r="H29" s="155"/>
      <c r="I29" s="155"/>
      <c r="J29" s="159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>
      <c r="A39" s="130">
        <v>0</v>
      </c>
      <c r="B39" s="136" t="s">
        <v>48</v>
      </c>
      <c r="C39" s="137" t="s">
        <v>46</v>
      </c>
      <c r="D39" s="138"/>
      <c r="E39" s="138"/>
      <c r="F39" s="146">
        <v>1116448.4099999999</v>
      </c>
      <c r="G39" s="147">
        <v>0</v>
      </c>
      <c r="H39" s="148">
        <v>167467</v>
      </c>
      <c r="I39" s="148">
        <v>1283915.4099999999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49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>
      <c r="B44" s="160" t="s">
        <v>51</v>
      </c>
    </row>
    <row r="46" spans="1:10" ht="25.5" customHeight="1">
      <c r="A46" s="161"/>
      <c r="B46" s="167" t="s">
        <v>16</v>
      </c>
      <c r="C46" s="167" t="s">
        <v>5</v>
      </c>
      <c r="D46" s="168"/>
      <c r="E46" s="168"/>
      <c r="F46" s="171" t="s">
        <v>52</v>
      </c>
      <c r="G46" s="171"/>
      <c r="H46" s="171"/>
      <c r="I46" s="172" t="s">
        <v>28</v>
      </c>
      <c r="J46" s="172"/>
    </row>
    <row r="47" spans="1:10" ht="25.5" customHeight="1">
      <c r="A47" s="162"/>
      <c r="B47" s="175" t="s">
        <v>53</v>
      </c>
      <c r="C47" s="176" t="s">
        <v>54</v>
      </c>
      <c r="D47" s="177"/>
      <c r="E47" s="177"/>
      <c r="F47" s="183" t="s">
        <v>23</v>
      </c>
      <c r="G47" s="184"/>
      <c r="H47" s="184"/>
      <c r="I47" s="178">
        <v>286822.57</v>
      </c>
      <c r="J47" s="178"/>
    </row>
    <row r="48" spans="1:10" ht="25.5" customHeight="1">
      <c r="A48" s="162"/>
      <c r="B48" s="165" t="s">
        <v>55</v>
      </c>
      <c r="C48" s="164" t="s">
        <v>56</v>
      </c>
      <c r="D48" s="166"/>
      <c r="E48" s="166"/>
      <c r="F48" s="185" t="s">
        <v>23</v>
      </c>
      <c r="G48" s="186"/>
      <c r="H48" s="186"/>
      <c r="I48" s="173">
        <v>415496.75</v>
      </c>
      <c r="J48" s="173"/>
    </row>
    <row r="49" spans="1:10" ht="25.5" customHeight="1">
      <c r="A49" s="162"/>
      <c r="B49" s="165" t="s">
        <v>57</v>
      </c>
      <c r="C49" s="164" t="s">
        <v>58</v>
      </c>
      <c r="D49" s="166"/>
      <c r="E49" s="166"/>
      <c r="F49" s="185" t="s">
        <v>23</v>
      </c>
      <c r="G49" s="186"/>
      <c r="H49" s="186"/>
      <c r="I49" s="173">
        <v>43428</v>
      </c>
      <c r="J49" s="173"/>
    </row>
    <row r="50" spans="1:10" ht="25.5" customHeight="1">
      <c r="A50" s="162"/>
      <c r="B50" s="165" t="s">
        <v>59</v>
      </c>
      <c r="C50" s="164" t="s">
        <v>60</v>
      </c>
      <c r="D50" s="166"/>
      <c r="E50" s="166"/>
      <c r="F50" s="185" t="s">
        <v>24</v>
      </c>
      <c r="G50" s="186"/>
      <c r="H50" s="186"/>
      <c r="I50" s="173">
        <v>124901.09</v>
      </c>
      <c r="J50" s="173"/>
    </row>
    <row r="51" spans="1:10" ht="25.5" customHeight="1">
      <c r="A51" s="162"/>
      <c r="B51" s="165" t="s">
        <v>61</v>
      </c>
      <c r="C51" s="164" t="s">
        <v>62</v>
      </c>
      <c r="D51" s="166"/>
      <c r="E51" s="166"/>
      <c r="F51" s="185" t="s">
        <v>24</v>
      </c>
      <c r="G51" s="186"/>
      <c r="H51" s="186"/>
      <c r="I51" s="173">
        <v>65000</v>
      </c>
      <c r="J51" s="173"/>
    </row>
    <row r="52" spans="1:10" ht="25.5" customHeight="1">
      <c r="A52" s="162"/>
      <c r="B52" s="165" t="s">
        <v>63</v>
      </c>
      <c r="C52" s="164" t="s">
        <v>64</v>
      </c>
      <c r="D52" s="166"/>
      <c r="E52" s="166"/>
      <c r="F52" s="185" t="s">
        <v>24</v>
      </c>
      <c r="G52" s="186"/>
      <c r="H52" s="186"/>
      <c r="I52" s="173">
        <v>164800</v>
      </c>
      <c r="J52" s="173"/>
    </row>
    <row r="53" spans="1:10" ht="25.5" customHeight="1">
      <c r="A53" s="162"/>
      <c r="B53" s="179" t="s">
        <v>65</v>
      </c>
      <c r="C53" s="180" t="s">
        <v>26</v>
      </c>
      <c r="D53" s="181"/>
      <c r="E53" s="181"/>
      <c r="F53" s="187" t="s">
        <v>65</v>
      </c>
      <c r="G53" s="188"/>
      <c r="H53" s="188"/>
      <c r="I53" s="182">
        <v>16000</v>
      </c>
      <c r="J53" s="182"/>
    </row>
    <row r="54" spans="1:10" ht="25.5" customHeight="1">
      <c r="A54" s="163"/>
      <c r="B54" s="169" t="s">
        <v>1</v>
      </c>
      <c r="C54" s="169"/>
      <c r="D54" s="170"/>
      <c r="E54" s="170"/>
      <c r="F54" s="189"/>
      <c r="G54" s="190"/>
      <c r="H54" s="190"/>
      <c r="I54" s="174">
        <f>SUM(I47:I53)</f>
        <v>1116448.4100000001</v>
      </c>
      <c r="J54" s="174"/>
    </row>
    <row r="55" spans="1:10">
      <c r="F55" s="128"/>
      <c r="G55" s="129"/>
      <c r="H55" s="128"/>
      <c r="I55" s="129"/>
      <c r="J55" s="129"/>
    </row>
    <row r="56" spans="1:10">
      <c r="F56" s="128"/>
      <c r="G56" s="129"/>
      <c r="H56" s="128"/>
      <c r="I56" s="129"/>
      <c r="J56" s="129"/>
    </row>
    <row r="57" spans="1:10">
      <c r="F57" s="128"/>
      <c r="G57" s="129"/>
      <c r="H57" s="128"/>
      <c r="I57" s="129"/>
      <c r="J5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3" t="s">
        <v>6</v>
      </c>
      <c r="B1" s="193"/>
      <c r="C1" s="193"/>
      <c r="D1" s="193"/>
      <c r="E1" s="193"/>
      <c r="F1" s="193"/>
      <c r="G1" s="193"/>
      <c r="AE1" t="s">
        <v>68</v>
      </c>
    </row>
    <row r="2" spans="1:60" ht="24.95" customHeight="1">
      <c r="A2" s="200" t="s">
        <v>67</v>
      </c>
      <c r="B2" s="194"/>
      <c r="C2" s="195" t="s">
        <v>46</v>
      </c>
      <c r="D2" s="196"/>
      <c r="E2" s="196"/>
      <c r="F2" s="196"/>
      <c r="G2" s="202"/>
      <c r="AE2" t="s">
        <v>69</v>
      </c>
    </row>
    <row r="3" spans="1:60" ht="24.95" customHeight="1">
      <c r="A3" s="201" t="s">
        <v>7</v>
      </c>
      <c r="B3" s="199"/>
      <c r="C3" s="197" t="s">
        <v>43</v>
      </c>
      <c r="D3" s="198"/>
      <c r="E3" s="198"/>
      <c r="F3" s="198"/>
      <c r="G3" s="203"/>
      <c r="AE3" t="s">
        <v>70</v>
      </c>
    </row>
    <row r="4" spans="1:60" ht="24.95" hidden="1" customHeight="1">
      <c r="A4" s="201" t="s">
        <v>8</v>
      </c>
      <c r="B4" s="199"/>
      <c r="C4" s="197"/>
      <c r="D4" s="198"/>
      <c r="E4" s="198"/>
      <c r="F4" s="198"/>
      <c r="G4" s="203"/>
      <c r="AE4" t="s">
        <v>71</v>
      </c>
    </row>
    <row r="5" spans="1:60" hidden="1">
      <c r="A5" s="204" t="s">
        <v>72</v>
      </c>
      <c r="B5" s="205"/>
      <c r="C5" s="206"/>
      <c r="D5" s="207"/>
      <c r="E5" s="207"/>
      <c r="F5" s="207"/>
      <c r="G5" s="208"/>
      <c r="AE5" t="s">
        <v>73</v>
      </c>
    </row>
    <row r="7" spans="1:60" ht="38.25">
      <c r="A7" s="213" t="s">
        <v>74</v>
      </c>
      <c r="B7" s="214" t="s">
        <v>75</v>
      </c>
      <c r="C7" s="214" t="s">
        <v>76</v>
      </c>
      <c r="D7" s="213" t="s">
        <v>77</v>
      </c>
      <c r="E7" s="213" t="s">
        <v>78</v>
      </c>
      <c r="F7" s="209" t="s">
        <v>79</v>
      </c>
      <c r="G7" s="231" t="s">
        <v>28</v>
      </c>
      <c r="H7" s="232" t="s">
        <v>29</v>
      </c>
      <c r="I7" s="232" t="s">
        <v>80</v>
      </c>
      <c r="J7" s="232" t="s">
        <v>30</v>
      </c>
      <c r="K7" s="232" t="s">
        <v>81</v>
      </c>
      <c r="L7" s="232" t="s">
        <v>82</v>
      </c>
      <c r="M7" s="232" t="s">
        <v>83</v>
      </c>
      <c r="N7" s="232" t="s">
        <v>84</v>
      </c>
      <c r="O7" s="232" t="s">
        <v>85</v>
      </c>
      <c r="P7" s="232" t="s">
        <v>86</v>
      </c>
      <c r="Q7" s="232" t="s">
        <v>87</v>
      </c>
      <c r="R7" s="232" t="s">
        <v>88</v>
      </c>
      <c r="S7" s="232" t="s">
        <v>89</v>
      </c>
      <c r="T7" s="232" t="s">
        <v>90</v>
      </c>
      <c r="U7" s="216" t="s">
        <v>91</v>
      </c>
    </row>
    <row r="8" spans="1:60">
      <c r="A8" s="233" t="s">
        <v>92</v>
      </c>
      <c r="B8" s="234" t="s">
        <v>53</v>
      </c>
      <c r="C8" s="235" t="s">
        <v>54</v>
      </c>
      <c r="D8" s="236"/>
      <c r="E8" s="237"/>
      <c r="F8" s="238"/>
      <c r="G8" s="238">
        <f>SUMIF(AE9:AE20,"&lt;&gt;NOR",G9:G20)</f>
        <v>286822.57</v>
      </c>
      <c r="H8" s="238"/>
      <c r="I8" s="238">
        <f>SUM(I9:I20)</f>
        <v>110128.73</v>
      </c>
      <c r="J8" s="238"/>
      <c r="K8" s="238">
        <f>SUM(K9:K20)</f>
        <v>176693.84</v>
      </c>
      <c r="L8" s="238"/>
      <c r="M8" s="238">
        <f>SUM(M9:M20)</f>
        <v>329845.95549999992</v>
      </c>
      <c r="N8" s="215"/>
      <c r="O8" s="215">
        <f>SUM(O9:O20)</f>
        <v>324.18</v>
      </c>
      <c r="P8" s="215"/>
      <c r="Q8" s="215">
        <f>SUM(Q9:Q20)</f>
        <v>0</v>
      </c>
      <c r="R8" s="215"/>
      <c r="S8" s="215"/>
      <c r="T8" s="233"/>
      <c r="U8" s="215">
        <f>SUM(U9:U20)</f>
        <v>535.41</v>
      </c>
      <c r="AE8" t="s">
        <v>93</v>
      </c>
    </row>
    <row r="9" spans="1:60" outlineLevel="1">
      <c r="A9" s="211">
        <v>1</v>
      </c>
      <c r="B9" s="217" t="s">
        <v>94</v>
      </c>
      <c r="C9" s="246" t="s">
        <v>95</v>
      </c>
      <c r="D9" s="219" t="s">
        <v>96</v>
      </c>
      <c r="E9" s="226">
        <v>73.338999999999999</v>
      </c>
      <c r="F9" s="229">
        <v>84.9</v>
      </c>
      <c r="G9" s="229">
        <v>6226.48</v>
      </c>
      <c r="H9" s="229">
        <v>0</v>
      </c>
      <c r="I9" s="229">
        <f>ROUND(E9*H9,2)</f>
        <v>0</v>
      </c>
      <c r="J9" s="229">
        <v>84.9</v>
      </c>
      <c r="K9" s="229">
        <f>ROUND(E9*J9,2)</f>
        <v>6226.48</v>
      </c>
      <c r="L9" s="229">
        <v>15</v>
      </c>
      <c r="M9" s="229">
        <f>G9*(1+L9/100)</f>
        <v>7160.4519999999993</v>
      </c>
      <c r="N9" s="220">
        <v>0</v>
      </c>
      <c r="O9" s="220">
        <f>ROUND(E9*N9,5)</f>
        <v>0</v>
      </c>
      <c r="P9" s="220">
        <v>0</v>
      </c>
      <c r="Q9" s="220">
        <f>ROUND(E9*P9,5)</f>
        <v>0</v>
      </c>
      <c r="R9" s="220"/>
      <c r="S9" s="220"/>
      <c r="T9" s="221">
        <v>0.1</v>
      </c>
      <c r="U9" s="220">
        <f>ROUND(E9*T9,2)</f>
        <v>7.33</v>
      </c>
      <c r="V9" s="210"/>
      <c r="W9" s="210"/>
      <c r="X9" s="210"/>
      <c r="Y9" s="210"/>
      <c r="Z9" s="210"/>
      <c r="AA9" s="210"/>
      <c r="AB9" s="210"/>
      <c r="AC9" s="210"/>
      <c r="AD9" s="210"/>
      <c r="AE9" s="210" t="s">
        <v>97</v>
      </c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>
      <c r="A10" s="211">
        <v>2</v>
      </c>
      <c r="B10" s="217" t="s">
        <v>98</v>
      </c>
      <c r="C10" s="246" t="s">
        <v>99</v>
      </c>
      <c r="D10" s="219" t="s">
        <v>96</v>
      </c>
      <c r="E10" s="226">
        <v>73.338999999999999</v>
      </c>
      <c r="F10" s="229">
        <v>16.7</v>
      </c>
      <c r="G10" s="229">
        <v>1224.76</v>
      </c>
      <c r="H10" s="229">
        <v>0</v>
      </c>
      <c r="I10" s="229">
        <f>ROUND(E10*H10,2)</f>
        <v>0</v>
      </c>
      <c r="J10" s="229">
        <v>16.7</v>
      </c>
      <c r="K10" s="229">
        <f>ROUND(E10*J10,2)</f>
        <v>1224.76</v>
      </c>
      <c r="L10" s="229">
        <v>15</v>
      </c>
      <c r="M10" s="229">
        <f>G10*(1+L10/100)</f>
        <v>1408.4739999999999</v>
      </c>
      <c r="N10" s="220">
        <v>0</v>
      </c>
      <c r="O10" s="220">
        <f>ROUND(E10*N10,5)</f>
        <v>0</v>
      </c>
      <c r="P10" s="220">
        <v>0</v>
      </c>
      <c r="Q10" s="220">
        <f>ROUND(E10*P10,5)</f>
        <v>0</v>
      </c>
      <c r="R10" s="220"/>
      <c r="S10" s="220"/>
      <c r="T10" s="221">
        <v>4.3099999999999999E-2</v>
      </c>
      <c r="U10" s="220">
        <f>ROUND(E10*T10,2)</f>
        <v>3.16</v>
      </c>
      <c r="V10" s="210"/>
      <c r="W10" s="210"/>
      <c r="X10" s="210"/>
      <c r="Y10" s="210"/>
      <c r="Z10" s="210"/>
      <c r="AA10" s="210"/>
      <c r="AB10" s="210"/>
      <c r="AC10" s="210"/>
      <c r="AD10" s="210"/>
      <c r="AE10" s="210" t="s">
        <v>97</v>
      </c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>
      <c r="A11" s="211">
        <v>3</v>
      </c>
      <c r="B11" s="217" t="s">
        <v>100</v>
      </c>
      <c r="C11" s="246" t="s">
        <v>101</v>
      </c>
      <c r="D11" s="219" t="s">
        <v>96</v>
      </c>
      <c r="E11" s="226">
        <v>73.338999999999999</v>
      </c>
      <c r="F11" s="229">
        <v>267</v>
      </c>
      <c r="G11" s="229">
        <v>19581.509999999998</v>
      </c>
      <c r="H11" s="229">
        <v>0</v>
      </c>
      <c r="I11" s="229">
        <f>ROUND(E11*H11,2)</f>
        <v>0</v>
      </c>
      <c r="J11" s="229">
        <v>267</v>
      </c>
      <c r="K11" s="229">
        <f>ROUND(E11*J11,2)</f>
        <v>19581.509999999998</v>
      </c>
      <c r="L11" s="229">
        <v>15</v>
      </c>
      <c r="M11" s="229">
        <f>G11*(1+L11/100)</f>
        <v>22518.736499999995</v>
      </c>
      <c r="N11" s="220">
        <v>0</v>
      </c>
      <c r="O11" s="220">
        <f>ROUND(E11*N11,5)</f>
        <v>0</v>
      </c>
      <c r="P11" s="220">
        <v>0</v>
      </c>
      <c r="Q11" s="220">
        <f>ROUND(E11*P11,5)</f>
        <v>0</v>
      </c>
      <c r="R11" s="220"/>
      <c r="S11" s="220"/>
      <c r="T11" s="221">
        <v>1.0999999999999999E-2</v>
      </c>
      <c r="U11" s="220">
        <f>ROUND(E11*T11,2)</f>
        <v>0.81</v>
      </c>
      <c r="V11" s="210"/>
      <c r="W11" s="210"/>
      <c r="X11" s="210"/>
      <c r="Y11" s="210"/>
      <c r="Z11" s="210"/>
      <c r="AA11" s="210"/>
      <c r="AB11" s="210"/>
      <c r="AC11" s="210"/>
      <c r="AD11" s="210"/>
      <c r="AE11" s="210" t="s">
        <v>97</v>
      </c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>
      <c r="A12" s="211">
        <v>4</v>
      </c>
      <c r="B12" s="217" t="s">
        <v>102</v>
      </c>
      <c r="C12" s="246" t="s">
        <v>103</v>
      </c>
      <c r="D12" s="219" t="s">
        <v>96</v>
      </c>
      <c r="E12" s="226">
        <v>73.338999999999999</v>
      </c>
      <c r="F12" s="229">
        <v>99.5</v>
      </c>
      <c r="G12" s="229">
        <v>7297.23</v>
      </c>
      <c r="H12" s="229">
        <v>0</v>
      </c>
      <c r="I12" s="229">
        <f>ROUND(E12*H12,2)</f>
        <v>0</v>
      </c>
      <c r="J12" s="229">
        <v>99.5</v>
      </c>
      <c r="K12" s="229">
        <f>ROUND(E12*J12,2)</f>
        <v>7297.23</v>
      </c>
      <c r="L12" s="229">
        <v>15</v>
      </c>
      <c r="M12" s="229">
        <f>G12*(1+L12/100)</f>
        <v>8391.8144999999986</v>
      </c>
      <c r="N12" s="220">
        <v>0</v>
      </c>
      <c r="O12" s="220">
        <f>ROUND(E12*N12,5)</f>
        <v>0</v>
      </c>
      <c r="P12" s="220">
        <v>0</v>
      </c>
      <c r="Q12" s="220">
        <f>ROUND(E12*P12,5)</f>
        <v>0</v>
      </c>
      <c r="R12" s="220"/>
      <c r="S12" s="220"/>
      <c r="T12" s="221">
        <v>0</v>
      </c>
      <c r="U12" s="220">
        <f>ROUND(E12*T12,2)</f>
        <v>0</v>
      </c>
      <c r="V12" s="210"/>
      <c r="W12" s="210"/>
      <c r="X12" s="210"/>
      <c r="Y12" s="210"/>
      <c r="Z12" s="210"/>
      <c r="AA12" s="210"/>
      <c r="AB12" s="210"/>
      <c r="AC12" s="210"/>
      <c r="AD12" s="210"/>
      <c r="AE12" s="210" t="s">
        <v>104</v>
      </c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>
      <c r="A13" s="211">
        <v>5</v>
      </c>
      <c r="B13" s="217" t="s">
        <v>105</v>
      </c>
      <c r="C13" s="246" t="s">
        <v>106</v>
      </c>
      <c r="D13" s="219" t="s">
        <v>96</v>
      </c>
      <c r="E13" s="226">
        <v>73.338999999999999</v>
      </c>
      <c r="F13" s="229">
        <v>240</v>
      </c>
      <c r="G13" s="229">
        <v>17601.36</v>
      </c>
      <c r="H13" s="229">
        <v>0</v>
      </c>
      <c r="I13" s="229">
        <f>ROUND(E13*H13,2)</f>
        <v>0</v>
      </c>
      <c r="J13" s="229">
        <v>240</v>
      </c>
      <c r="K13" s="229">
        <f>ROUND(E13*J13,2)</f>
        <v>17601.36</v>
      </c>
      <c r="L13" s="229">
        <v>15</v>
      </c>
      <c r="M13" s="229">
        <f>G13*(1+L13/100)</f>
        <v>20241.563999999998</v>
      </c>
      <c r="N13" s="220">
        <v>0</v>
      </c>
      <c r="O13" s="220">
        <f>ROUND(E13*N13,5)</f>
        <v>0</v>
      </c>
      <c r="P13" s="220">
        <v>0</v>
      </c>
      <c r="Q13" s="220">
        <f>ROUND(E13*P13,5)</f>
        <v>0</v>
      </c>
      <c r="R13" s="220"/>
      <c r="S13" s="220"/>
      <c r="T13" s="221">
        <v>0</v>
      </c>
      <c r="U13" s="220">
        <f>ROUND(E13*T13,2)</f>
        <v>0</v>
      </c>
      <c r="V13" s="210"/>
      <c r="W13" s="210"/>
      <c r="X13" s="210"/>
      <c r="Y13" s="210"/>
      <c r="Z13" s="210"/>
      <c r="AA13" s="210"/>
      <c r="AB13" s="210"/>
      <c r="AC13" s="210"/>
      <c r="AD13" s="210"/>
      <c r="AE13" s="210" t="s">
        <v>97</v>
      </c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>
      <c r="A14" s="211">
        <v>6</v>
      </c>
      <c r="B14" s="217" t="s">
        <v>107</v>
      </c>
      <c r="C14" s="246" t="s">
        <v>108</v>
      </c>
      <c r="D14" s="219" t="s">
        <v>96</v>
      </c>
      <c r="E14" s="226">
        <v>147.78</v>
      </c>
      <c r="F14" s="229">
        <v>535</v>
      </c>
      <c r="G14" s="229">
        <v>79062.3</v>
      </c>
      <c r="H14" s="229">
        <v>0</v>
      </c>
      <c r="I14" s="229">
        <f>ROUND(E14*H14,2)</f>
        <v>0</v>
      </c>
      <c r="J14" s="229">
        <v>535</v>
      </c>
      <c r="K14" s="229">
        <f>ROUND(E14*J14,2)</f>
        <v>79062.3</v>
      </c>
      <c r="L14" s="229">
        <v>15</v>
      </c>
      <c r="M14" s="229">
        <f>G14*(1+L14/100)</f>
        <v>90921.64499999999</v>
      </c>
      <c r="N14" s="220">
        <v>0</v>
      </c>
      <c r="O14" s="220">
        <f>ROUND(E14*N14,5)</f>
        <v>0</v>
      </c>
      <c r="P14" s="220">
        <v>0</v>
      </c>
      <c r="Q14" s="220">
        <f>ROUND(E14*P14,5)</f>
        <v>0</v>
      </c>
      <c r="R14" s="220"/>
      <c r="S14" s="220"/>
      <c r="T14" s="221">
        <v>2.1949999999999998</v>
      </c>
      <c r="U14" s="220">
        <f>ROUND(E14*T14,2)</f>
        <v>324.38</v>
      </c>
      <c r="V14" s="210"/>
      <c r="W14" s="210"/>
      <c r="X14" s="210"/>
      <c r="Y14" s="210"/>
      <c r="Z14" s="210"/>
      <c r="AA14" s="210"/>
      <c r="AB14" s="210"/>
      <c r="AC14" s="210"/>
      <c r="AD14" s="210"/>
      <c r="AE14" s="210" t="s">
        <v>97</v>
      </c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>
      <c r="A15" s="211"/>
      <c r="B15" s="217"/>
      <c r="C15" s="247" t="s">
        <v>109</v>
      </c>
      <c r="D15" s="222"/>
      <c r="E15" s="227"/>
      <c r="F15" s="229"/>
      <c r="G15" s="229"/>
      <c r="H15" s="229"/>
      <c r="I15" s="229"/>
      <c r="J15" s="229"/>
      <c r="K15" s="229"/>
      <c r="L15" s="229"/>
      <c r="M15" s="229"/>
      <c r="N15" s="220"/>
      <c r="O15" s="220"/>
      <c r="P15" s="220"/>
      <c r="Q15" s="220"/>
      <c r="R15" s="220"/>
      <c r="S15" s="220"/>
      <c r="T15" s="221"/>
      <c r="U15" s="220"/>
      <c r="V15" s="210"/>
      <c r="W15" s="210"/>
      <c r="X15" s="210"/>
      <c r="Y15" s="210"/>
      <c r="Z15" s="210"/>
      <c r="AA15" s="210"/>
      <c r="AB15" s="210"/>
      <c r="AC15" s="210"/>
      <c r="AD15" s="210"/>
      <c r="AE15" s="210" t="s">
        <v>110</v>
      </c>
      <c r="AF15" s="210">
        <v>0</v>
      </c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>
      <c r="A16" s="211"/>
      <c r="B16" s="217"/>
      <c r="C16" s="247" t="s">
        <v>111</v>
      </c>
      <c r="D16" s="222"/>
      <c r="E16" s="227">
        <v>147.78</v>
      </c>
      <c r="F16" s="229"/>
      <c r="G16" s="229"/>
      <c r="H16" s="229"/>
      <c r="I16" s="229"/>
      <c r="J16" s="229"/>
      <c r="K16" s="229"/>
      <c r="L16" s="229"/>
      <c r="M16" s="229"/>
      <c r="N16" s="220"/>
      <c r="O16" s="220"/>
      <c r="P16" s="220"/>
      <c r="Q16" s="220"/>
      <c r="R16" s="220"/>
      <c r="S16" s="220"/>
      <c r="T16" s="221"/>
      <c r="U16" s="220"/>
      <c r="V16" s="210"/>
      <c r="W16" s="210"/>
      <c r="X16" s="210"/>
      <c r="Y16" s="210"/>
      <c r="Z16" s="210"/>
      <c r="AA16" s="210"/>
      <c r="AB16" s="210"/>
      <c r="AC16" s="210"/>
      <c r="AD16" s="210"/>
      <c r="AE16" s="210" t="s">
        <v>110</v>
      </c>
      <c r="AF16" s="210">
        <v>0</v>
      </c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>
      <c r="A17" s="211">
        <v>7</v>
      </c>
      <c r="B17" s="217" t="s">
        <v>112</v>
      </c>
      <c r="C17" s="246" t="s">
        <v>113</v>
      </c>
      <c r="D17" s="219" t="s">
        <v>96</v>
      </c>
      <c r="E17" s="226">
        <v>147.78</v>
      </c>
      <c r="F17" s="229">
        <v>240.3</v>
      </c>
      <c r="G17" s="229">
        <v>35511.53</v>
      </c>
      <c r="H17" s="229">
        <v>240.3</v>
      </c>
      <c r="I17" s="229">
        <f>ROUND(E17*H17,2)</f>
        <v>35511.53</v>
      </c>
      <c r="J17" s="229">
        <v>0</v>
      </c>
      <c r="K17" s="229">
        <f>ROUND(E17*J17,2)</f>
        <v>0</v>
      </c>
      <c r="L17" s="229">
        <v>15</v>
      </c>
      <c r="M17" s="229">
        <f>G17*(1+L17/100)</f>
        <v>40838.259499999993</v>
      </c>
      <c r="N17" s="220">
        <v>1</v>
      </c>
      <c r="O17" s="220">
        <f>ROUND(E17*N17,5)</f>
        <v>147.78</v>
      </c>
      <c r="P17" s="220">
        <v>0</v>
      </c>
      <c r="Q17" s="220">
        <f>ROUND(E17*P17,5)</f>
        <v>0</v>
      </c>
      <c r="R17" s="220"/>
      <c r="S17" s="220"/>
      <c r="T17" s="221">
        <v>0</v>
      </c>
      <c r="U17" s="220">
        <f>ROUND(E17*T17,2)</f>
        <v>0</v>
      </c>
      <c r="V17" s="210"/>
      <c r="W17" s="210"/>
      <c r="X17" s="210"/>
      <c r="Y17" s="210"/>
      <c r="Z17" s="210"/>
      <c r="AA17" s="210"/>
      <c r="AB17" s="210"/>
      <c r="AC17" s="210"/>
      <c r="AD17" s="210"/>
      <c r="AE17" s="210" t="s">
        <v>114</v>
      </c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>
      <c r="A18" s="211">
        <v>8</v>
      </c>
      <c r="B18" s="217" t="s">
        <v>112</v>
      </c>
      <c r="C18" s="246" t="s">
        <v>115</v>
      </c>
      <c r="D18" s="219" t="s">
        <v>116</v>
      </c>
      <c r="E18" s="226">
        <v>176.4</v>
      </c>
      <c r="F18" s="229">
        <v>423</v>
      </c>
      <c r="G18" s="229">
        <v>74617.2</v>
      </c>
      <c r="H18" s="229">
        <v>423</v>
      </c>
      <c r="I18" s="229">
        <f>ROUND(E18*H18,2)</f>
        <v>74617.2</v>
      </c>
      <c r="J18" s="229">
        <v>0</v>
      </c>
      <c r="K18" s="229">
        <f>ROUND(E18*J18,2)</f>
        <v>0</v>
      </c>
      <c r="L18" s="229">
        <v>15</v>
      </c>
      <c r="M18" s="229">
        <f>G18*(1+L18/100)</f>
        <v>85809.779999999984</v>
      </c>
      <c r="N18" s="220">
        <v>1</v>
      </c>
      <c r="O18" s="220">
        <f>ROUND(E18*N18,5)</f>
        <v>176.4</v>
      </c>
      <c r="P18" s="220">
        <v>0</v>
      </c>
      <c r="Q18" s="220">
        <f>ROUND(E18*P18,5)</f>
        <v>0</v>
      </c>
      <c r="R18" s="220"/>
      <c r="S18" s="220"/>
      <c r="T18" s="221">
        <v>0</v>
      </c>
      <c r="U18" s="220">
        <f>ROUND(E18*T18,2)</f>
        <v>0</v>
      </c>
      <c r="V18" s="210"/>
      <c r="W18" s="210"/>
      <c r="X18" s="210"/>
      <c r="Y18" s="210"/>
      <c r="Z18" s="210"/>
      <c r="AA18" s="210"/>
      <c r="AB18" s="210"/>
      <c r="AC18" s="210"/>
      <c r="AD18" s="210"/>
      <c r="AE18" s="210" t="s">
        <v>114</v>
      </c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>
      <c r="A19" s="211"/>
      <c r="B19" s="217"/>
      <c r="C19" s="247" t="s">
        <v>117</v>
      </c>
      <c r="D19" s="222"/>
      <c r="E19" s="227">
        <v>166.66800000000001</v>
      </c>
      <c r="F19" s="229"/>
      <c r="G19" s="229"/>
      <c r="H19" s="229"/>
      <c r="I19" s="229"/>
      <c r="J19" s="229"/>
      <c r="K19" s="229"/>
      <c r="L19" s="229"/>
      <c r="M19" s="229"/>
      <c r="N19" s="220"/>
      <c r="O19" s="220"/>
      <c r="P19" s="220"/>
      <c r="Q19" s="220"/>
      <c r="R19" s="220"/>
      <c r="S19" s="220"/>
      <c r="T19" s="221"/>
      <c r="U19" s="220"/>
      <c r="V19" s="210"/>
      <c r="W19" s="210"/>
      <c r="X19" s="210"/>
      <c r="Y19" s="210"/>
      <c r="Z19" s="210"/>
      <c r="AA19" s="210"/>
      <c r="AB19" s="210"/>
      <c r="AC19" s="210"/>
      <c r="AD19" s="210"/>
      <c r="AE19" s="210" t="s">
        <v>110</v>
      </c>
      <c r="AF19" s="210">
        <v>0</v>
      </c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>
      <c r="A20" s="211">
        <v>9</v>
      </c>
      <c r="B20" s="217" t="s">
        <v>118</v>
      </c>
      <c r="C20" s="246" t="s">
        <v>119</v>
      </c>
      <c r="D20" s="219" t="s">
        <v>96</v>
      </c>
      <c r="E20" s="226">
        <v>161.19999999999999</v>
      </c>
      <c r="F20" s="229">
        <v>283.5</v>
      </c>
      <c r="G20" s="229">
        <v>45700.2</v>
      </c>
      <c r="H20" s="229">
        <v>0</v>
      </c>
      <c r="I20" s="229">
        <f>ROUND(E20*H20,2)</f>
        <v>0</v>
      </c>
      <c r="J20" s="229">
        <v>283.5</v>
      </c>
      <c r="K20" s="229">
        <f>ROUND(E20*J20,2)</f>
        <v>45700.2</v>
      </c>
      <c r="L20" s="229">
        <v>15</v>
      </c>
      <c r="M20" s="229">
        <f>G20*(1+L20/100)</f>
        <v>52555.229999999996</v>
      </c>
      <c r="N20" s="220">
        <v>0</v>
      </c>
      <c r="O20" s="220">
        <f>ROUND(E20*N20,5)</f>
        <v>0</v>
      </c>
      <c r="P20" s="220">
        <v>0</v>
      </c>
      <c r="Q20" s="220">
        <f>ROUND(E20*P20,5)</f>
        <v>0</v>
      </c>
      <c r="R20" s="220"/>
      <c r="S20" s="220"/>
      <c r="T20" s="221">
        <v>1.2390000000000001</v>
      </c>
      <c r="U20" s="220">
        <f>ROUND(E20*T20,2)</f>
        <v>199.73</v>
      </c>
      <c r="V20" s="210"/>
      <c r="W20" s="210"/>
      <c r="X20" s="210"/>
      <c r="Y20" s="210"/>
      <c r="Z20" s="210"/>
      <c r="AA20" s="210"/>
      <c r="AB20" s="210"/>
      <c r="AC20" s="210"/>
      <c r="AD20" s="210"/>
      <c r="AE20" s="210" t="s">
        <v>97</v>
      </c>
      <c r="AF20" s="210"/>
      <c r="AG20" s="210"/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>
      <c r="A21" s="212" t="s">
        <v>92</v>
      </c>
      <c r="B21" s="218" t="s">
        <v>55</v>
      </c>
      <c r="C21" s="248" t="s">
        <v>56</v>
      </c>
      <c r="D21" s="223"/>
      <c r="E21" s="228"/>
      <c r="F21" s="230"/>
      <c r="G21" s="230">
        <f>SUMIF(AE22:AE72,"&lt;&gt;NOR",G22:G72)</f>
        <v>415496.75</v>
      </c>
      <c r="H21" s="230"/>
      <c r="I21" s="230">
        <f>SUM(I22:I72)</f>
        <v>253094.34</v>
      </c>
      <c r="J21" s="230"/>
      <c r="K21" s="230">
        <f>SUM(K22:K72)</f>
        <v>162402.42000000001</v>
      </c>
      <c r="L21" s="230"/>
      <c r="M21" s="230">
        <f>SUM(M22:M72)</f>
        <v>477821.26249999995</v>
      </c>
      <c r="N21" s="224"/>
      <c r="O21" s="224">
        <f>SUM(O22:O72)</f>
        <v>172.62460000000002</v>
      </c>
      <c r="P21" s="224"/>
      <c r="Q21" s="224">
        <f>SUM(Q22:Q72)</f>
        <v>0</v>
      </c>
      <c r="R21" s="224"/>
      <c r="S21" s="224"/>
      <c r="T21" s="225"/>
      <c r="U21" s="224">
        <f>SUM(U22:U72)</f>
        <v>603.62</v>
      </c>
      <c r="AE21" t="s">
        <v>93</v>
      </c>
    </row>
    <row r="22" spans="1:60" outlineLevel="1">
      <c r="A22" s="211">
        <v>10</v>
      </c>
      <c r="B22" s="217" t="s">
        <v>120</v>
      </c>
      <c r="C22" s="246" t="s">
        <v>121</v>
      </c>
      <c r="D22" s="219" t="s">
        <v>96</v>
      </c>
      <c r="E22" s="226">
        <v>12.51</v>
      </c>
      <c r="F22" s="229">
        <v>2795</v>
      </c>
      <c r="G22" s="229">
        <v>34965.449999999997</v>
      </c>
      <c r="H22" s="229">
        <v>2589.14</v>
      </c>
      <c r="I22" s="229">
        <f>ROUND(E22*H22,2)</f>
        <v>32390.14</v>
      </c>
      <c r="J22" s="229">
        <v>205.86000000000013</v>
      </c>
      <c r="K22" s="229">
        <f>ROUND(E22*J22,2)</f>
        <v>2575.31</v>
      </c>
      <c r="L22" s="229">
        <v>15</v>
      </c>
      <c r="M22" s="229">
        <f>G22*(1+L22/100)</f>
        <v>40210.267499999994</v>
      </c>
      <c r="N22" s="220">
        <v>2.5249999999999999</v>
      </c>
      <c r="O22" s="220">
        <f>ROUND(E22*N22,5)</f>
        <v>31.58775</v>
      </c>
      <c r="P22" s="220">
        <v>0</v>
      </c>
      <c r="Q22" s="220">
        <f>ROUND(E22*P22,5)</f>
        <v>0</v>
      </c>
      <c r="R22" s="220"/>
      <c r="S22" s="220"/>
      <c r="T22" s="221">
        <v>0.48</v>
      </c>
      <c r="U22" s="220">
        <f>ROUND(E22*T22,2)</f>
        <v>6</v>
      </c>
      <c r="V22" s="210"/>
      <c r="W22" s="210"/>
      <c r="X22" s="210"/>
      <c r="Y22" s="210"/>
      <c r="Z22" s="210"/>
      <c r="AA22" s="210"/>
      <c r="AB22" s="210"/>
      <c r="AC22" s="210"/>
      <c r="AD22" s="210"/>
      <c r="AE22" s="210" t="s">
        <v>97</v>
      </c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>
      <c r="A23" s="211"/>
      <c r="B23" s="217"/>
      <c r="C23" s="247" t="s">
        <v>122</v>
      </c>
      <c r="D23" s="222"/>
      <c r="E23" s="227"/>
      <c r="F23" s="229"/>
      <c r="G23" s="229"/>
      <c r="H23" s="229"/>
      <c r="I23" s="229"/>
      <c r="J23" s="229"/>
      <c r="K23" s="229"/>
      <c r="L23" s="229"/>
      <c r="M23" s="229"/>
      <c r="N23" s="220"/>
      <c r="O23" s="220"/>
      <c r="P23" s="220"/>
      <c r="Q23" s="220"/>
      <c r="R23" s="220"/>
      <c r="S23" s="220"/>
      <c r="T23" s="221"/>
      <c r="U23" s="220"/>
      <c r="V23" s="210"/>
      <c r="W23" s="210"/>
      <c r="X23" s="210"/>
      <c r="Y23" s="210"/>
      <c r="Z23" s="210"/>
      <c r="AA23" s="210"/>
      <c r="AB23" s="210"/>
      <c r="AC23" s="210"/>
      <c r="AD23" s="210"/>
      <c r="AE23" s="210" t="s">
        <v>110</v>
      </c>
      <c r="AF23" s="210">
        <v>0</v>
      </c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>
      <c r="A24" s="211"/>
      <c r="B24" s="217"/>
      <c r="C24" s="247" t="s">
        <v>123</v>
      </c>
      <c r="D24" s="222"/>
      <c r="E24" s="227">
        <v>2.3940000000000001</v>
      </c>
      <c r="F24" s="229"/>
      <c r="G24" s="229"/>
      <c r="H24" s="229"/>
      <c r="I24" s="229"/>
      <c r="J24" s="229"/>
      <c r="K24" s="229"/>
      <c r="L24" s="229"/>
      <c r="M24" s="229"/>
      <c r="N24" s="220"/>
      <c r="O24" s="220"/>
      <c r="P24" s="220"/>
      <c r="Q24" s="220"/>
      <c r="R24" s="220"/>
      <c r="S24" s="220"/>
      <c r="T24" s="221"/>
      <c r="U24" s="220"/>
      <c r="V24" s="210"/>
      <c r="W24" s="210"/>
      <c r="X24" s="210"/>
      <c r="Y24" s="210"/>
      <c r="Z24" s="210"/>
      <c r="AA24" s="210"/>
      <c r="AB24" s="210"/>
      <c r="AC24" s="210"/>
      <c r="AD24" s="210"/>
      <c r="AE24" s="210" t="s">
        <v>110</v>
      </c>
      <c r="AF24" s="210">
        <v>0</v>
      </c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>
      <c r="A25" s="211"/>
      <c r="B25" s="217"/>
      <c r="C25" s="247" t="s">
        <v>124</v>
      </c>
      <c r="D25" s="222"/>
      <c r="E25" s="227"/>
      <c r="F25" s="229"/>
      <c r="G25" s="229"/>
      <c r="H25" s="229"/>
      <c r="I25" s="229"/>
      <c r="J25" s="229"/>
      <c r="K25" s="229"/>
      <c r="L25" s="229"/>
      <c r="M25" s="229"/>
      <c r="N25" s="220"/>
      <c r="O25" s="220"/>
      <c r="P25" s="220"/>
      <c r="Q25" s="220"/>
      <c r="R25" s="220"/>
      <c r="S25" s="220"/>
      <c r="T25" s="221"/>
      <c r="U25" s="220"/>
      <c r="V25" s="210"/>
      <c r="W25" s="210"/>
      <c r="X25" s="210"/>
      <c r="Y25" s="210"/>
      <c r="Z25" s="210"/>
      <c r="AA25" s="210"/>
      <c r="AB25" s="210"/>
      <c r="AC25" s="210"/>
      <c r="AD25" s="210"/>
      <c r="AE25" s="210" t="s">
        <v>110</v>
      </c>
      <c r="AF25" s="210">
        <v>0</v>
      </c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>
      <c r="A26" s="211"/>
      <c r="B26" s="217"/>
      <c r="C26" s="247" t="s">
        <v>125</v>
      </c>
      <c r="D26" s="222"/>
      <c r="E26" s="227">
        <v>10.116</v>
      </c>
      <c r="F26" s="229"/>
      <c r="G26" s="229"/>
      <c r="H26" s="229"/>
      <c r="I26" s="229"/>
      <c r="J26" s="229"/>
      <c r="K26" s="229"/>
      <c r="L26" s="229"/>
      <c r="M26" s="229"/>
      <c r="N26" s="220"/>
      <c r="O26" s="220"/>
      <c r="P26" s="220"/>
      <c r="Q26" s="220"/>
      <c r="R26" s="220"/>
      <c r="S26" s="220"/>
      <c r="T26" s="221"/>
      <c r="U26" s="220"/>
      <c r="V26" s="210"/>
      <c r="W26" s="210"/>
      <c r="X26" s="210"/>
      <c r="Y26" s="210"/>
      <c r="Z26" s="210"/>
      <c r="AA26" s="210"/>
      <c r="AB26" s="210"/>
      <c r="AC26" s="210"/>
      <c r="AD26" s="210"/>
      <c r="AE26" s="210" t="s">
        <v>110</v>
      </c>
      <c r="AF26" s="210">
        <v>0</v>
      </c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>
      <c r="A27" s="211">
        <v>11</v>
      </c>
      <c r="B27" s="217" t="s">
        <v>126</v>
      </c>
      <c r="C27" s="246" t="s">
        <v>127</v>
      </c>
      <c r="D27" s="219" t="s">
        <v>128</v>
      </c>
      <c r="E27" s="226">
        <v>19.734999999999999</v>
      </c>
      <c r="F27" s="229">
        <v>525</v>
      </c>
      <c r="G27" s="229">
        <v>10360.879999999999</v>
      </c>
      <c r="H27" s="229">
        <v>131.47999999999999</v>
      </c>
      <c r="I27" s="229">
        <f>ROUND(E27*H27,2)</f>
        <v>2594.7600000000002</v>
      </c>
      <c r="J27" s="229">
        <v>393.52</v>
      </c>
      <c r="K27" s="229">
        <f>ROUND(E27*J27,2)</f>
        <v>7766.12</v>
      </c>
      <c r="L27" s="229">
        <v>15</v>
      </c>
      <c r="M27" s="229">
        <f>G27*(1+L27/100)</f>
        <v>11915.011999999999</v>
      </c>
      <c r="N27" s="220">
        <v>3.9199999999999999E-2</v>
      </c>
      <c r="O27" s="220">
        <f>ROUND(E27*N27,5)</f>
        <v>0.77361000000000002</v>
      </c>
      <c r="P27" s="220">
        <v>0</v>
      </c>
      <c r="Q27" s="220">
        <f>ROUND(E27*P27,5)</f>
        <v>0</v>
      </c>
      <c r="R27" s="220"/>
      <c r="S27" s="220"/>
      <c r="T27" s="221">
        <v>1.6</v>
      </c>
      <c r="U27" s="220">
        <f>ROUND(E27*T27,2)</f>
        <v>31.58</v>
      </c>
      <c r="V27" s="210"/>
      <c r="W27" s="210"/>
      <c r="X27" s="210"/>
      <c r="Y27" s="210"/>
      <c r="Z27" s="210"/>
      <c r="AA27" s="210"/>
      <c r="AB27" s="210"/>
      <c r="AC27" s="210"/>
      <c r="AD27" s="210"/>
      <c r="AE27" s="210" t="s">
        <v>97</v>
      </c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>
      <c r="A28" s="211">
        <v>12</v>
      </c>
      <c r="B28" s="217" t="s">
        <v>129</v>
      </c>
      <c r="C28" s="246" t="s">
        <v>130</v>
      </c>
      <c r="D28" s="219" t="s">
        <v>128</v>
      </c>
      <c r="E28" s="226">
        <v>19.734999999999999</v>
      </c>
      <c r="F28" s="229">
        <v>79.400000000000006</v>
      </c>
      <c r="G28" s="229">
        <v>1566.96</v>
      </c>
      <c r="H28" s="229">
        <v>0</v>
      </c>
      <c r="I28" s="229">
        <f>ROUND(E28*H28,2)</f>
        <v>0</v>
      </c>
      <c r="J28" s="229">
        <v>79.400000000000006</v>
      </c>
      <c r="K28" s="229">
        <f>ROUND(E28*J28,2)</f>
        <v>1566.96</v>
      </c>
      <c r="L28" s="229">
        <v>15</v>
      </c>
      <c r="M28" s="229">
        <f>G28*(1+L28/100)</f>
        <v>1802.0039999999999</v>
      </c>
      <c r="N28" s="220">
        <v>0</v>
      </c>
      <c r="O28" s="220">
        <f>ROUND(E28*N28,5)</f>
        <v>0</v>
      </c>
      <c r="P28" s="220">
        <v>0</v>
      </c>
      <c r="Q28" s="220">
        <f>ROUND(E28*P28,5)</f>
        <v>0</v>
      </c>
      <c r="R28" s="220"/>
      <c r="S28" s="220"/>
      <c r="T28" s="221">
        <v>0.32</v>
      </c>
      <c r="U28" s="220">
        <f>ROUND(E28*T28,2)</f>
        <v>6.32</v>
      </c>
      <c r="V28" s="210"/>
      <c r="W28" s="210"/>
      <c r="X28" s="210"/>
      <c r="Y28" s="210"/>
      <c r="Z28" s="210"/>
      <c r="AA28" s="210"/>
      <c r="AB28" s="210"/>
      <c r="AC28" s="210"/>
      <c r="AD28" s="210"/>
      <c r="AE28" s="210" t="s">
        <v>97</v>
      </c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>
      <c r="A29" s="211">
        <v>13</v>
      </c>
      <c r="B29" s="217" t="s">
        <v>131</v>
      </c>
      <c r="C29" s="246" t="s">
        <v>132</v>
      </c>
      <c r="D29" s="219" t="s">
        <v>116</v>
      </c>
      <c r="E29" s="226">
        <v>0.56440000000000001</v>
      </c>
      <c r="F29" s="229">
        <v>30490</v>
      </c>
      <c r="G29" s="229">
        <v>17208.560000000001</v>
      </c>
      <c r="H29" s="229">
        <v>25867.42</v>
      </c>
      <c r="I29" s="229">
        <f>ROUND(E29*H29,2)</f>
        <v>14599.57</v>
      </c>
      <c r="J29" s="229">
        <v>4622.5800000000017</v>
      </c>
      <c r="K29" s="229">
        <f>ROUND(E29*J29,2)</f>
        <v>2608.98</v>
      </c>
      <c r="L29" s="229">
        <v>15</v>
      </c>
      <c r="M29" s="229">
        <f>G29*(1+L29/100)</f>
        <v>19789.844000000001</v>
      </c>
      <c r="N29" s="220">
        <v>1.0570200000000001</v>
      </c>
      <c r="O29" s="220">
        <f>ROUND(E29*N29,5)</f>
        <v>0.59658</v>
      </c>
      <c r="P29" s="220">
        <v>0</v>
      </c>
      <c r="Q29" s="220">
        <f>ROUND(E29*P29,5)</f>
        <v>0</v>
      </c>
      <c r="R29" s="220"/>
      <c r="S29" s="220"/>
      <c r="T29" s="221">
        <v>15.231</v>
      </c>
      <c r="U29" s="220">
        <f>ROUND(E29*T29,2)</f>
        <v>8.6</v>
      </c>
      <c r="V29" s="210"/>
      <c r="W29" s="210"/>
      <c r="X29" s="210"/>
      <c r="Y29" s="210"/>
      <c r="Z29" s="210"/>
      <c r="AA29" s="210"/>
      <c r="AB29" s="210"/>
      <c r="AC29" s="210"/>
      <c r="AD29" s="210"/>
      <c r="AE29" s="210" t="s">
        <v>97</v>
      </c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>
      <c r="A30" s="211"/>
      <c r="B30" s="217"/>
      <c r="C30" s="247" t="s">
        <v>133</v>
      </c>
      <c r="D30" s="222"/>
      <c r="E30" s="227">
        <v>304.68</v>
      </c>
      <c r="F30" s="229"/>
      <c r="G30" s="229"/>
      <c r="H30" s="229"/>
      <c r="I30" s="229"/>
      <c r="J30" s="229"/>
      <c r="K30" s="229"/>
      <c r="L30" s="229"/>
      <c r="M30" s="229"/>
      <c r="N30" s="220"/>
      <c r="O30" s="220"/>
      <c r="P30" s="220"/>
      <c r="Q30" s="220"/>
      <c r="R30" s="220"/>
      <c r="S30" s="220"/>
      <c r="T30" s="221"/>
      <c r="U30" s="220"/>
      <c r="V30" s="210"/>
      <c r="W30" s="210"/>
      <c r="X30" s="210"/>
      <c r="Y30" s="210"/>
      <c r="Z30" s="210"/>
      <c r="AA30" s="210"/>
      <c r="AB30" s="210"/>
      <c r="AC30" s="210"/>
      <c r="AD30" s="210"/>
      <c r="AE30" s="210" t="s">
        <v>110</v>
      </c>
      <c r="AF30" s="210">
        <v>0</v>
      </c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>
      <c r="A31" s="211">
        <v>14</v>
      </c>
      <c r="B31" s="217" t="s">
        <v>134</v>
      </c>
      <c r="C31" s="246" t="s">
        <v>135</v>
      </c>
      <c r="D31" s="219" t="s">
        <v>128</v>
      </c>
      <c r="E31" s="226">
        <v>81.540000000000006</v>
      </c>
      <c r="F31" s="229">
        <v>89.6</v>
      </c>
      <c r="G31" s="229">
        <v>7305.98</v>
      </c>
      <c r="H31" s="229">
        <v>30.55</v>
      </c>
      <c r="I31" s="229">
        <f>ROUND(E31*H31,2)</f>
        <v>2491.0500000000002</v>
      </c>
      <c r="J31" s="229">
        <v>59.05</v>
      </c>
      <c r="K31" s="229">
        <f>ROUND(E31*J31,2)</f>
        <v>4814.9399999999996</v>
      </c>
      <c r="L31" s="229">
        <v>15</v>
      </c>
      <c r="M31" s="229">
        <f>G31*(1+L31/100)</f>
        <v>8401.8769999999986</v>
      </c>
      <c r="N31" s="220">
        <v>5.0000000000000001E-4</v>
      </c>
      <c r="O31" s="220">
        <f>ROUND(E31*N31,5)</f>
        <v>4.0770000000000001E-2</v>
      </c>
      <c r="P31" s="220">
        <v>0</v>
      </c>
      <c r="Q31" s="220">
        <f>ROUND(E31*P31,5)</f>
        <v>0</v>
      </c>
      <c r="R31" s="220"/>
      <c r="S31" s="220"/>
      <c r="T31" s="221">
        <v>9.4E-2</v>
      </c>
      <c r="U31" s="220">
        <f>ROUND(E31*T31,2)</f>
        <v>7.66</v>
      </c>
      <c r="V31" s="210"/>
      <c r="W31" s="210"/>
      <c r="X31" s="210"/>
      <c r="Y31" s="210"/>
      <c r="Z31" s="210"/>
      <c r="AA31" s="210"/>
      <c r="AB31" s="210"/>
      <c r="AC31" s="210"/>
      <c r="AD31" s="210"/>
      <c r="AE31" s="210" t="s">
        <v>97</v>
      </c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>
      <c r="A32" s="211"/>
      <c r="B32" s="217"/>
      <c r="C32" s="247" t="s">
        <v>136</v>
      </c>
      <c r="D32" s="222"/>
      <c r="E32" s="227"/>
      <c r="F32" s="229"/>
      <c r="G32" s="229"/>
      <c r="H32" s="229"/>
      <c r="I32" s="229"/>
      <c r="J32" s="229"/>
      <c r="K32" s="229"/>
      <c r="L32" s="229"/>
      <c r="M32" s="229"/>
      <c r="N32" s="220"/>
      <c r="O32" s="220"/>
      <c r="P32" s="220"/>
      <c r="Q32" s="220"/>
      <c r="R32" s="220"/>
      <c r="S32" s="220"/>
      <c r="T32" s="221"/>
      <c r="U32" s="220"/>
      <c r="V32" s="210"/>
      <c r="W32" s="210"/>
      <c r="X32" s="210"/>
      <c r="Y32" s="210"/>
      <c r="Z32" s="210"/>
      <c r="AA32" s="210"/>
      <c r="AB32" s="210"/>
      <c r="AC32" s="210"/>
      <c r="AD32" s="210"/>
      <c r="AE32" s="210" t="s">
        <v>110</v>
      </c>
      <c r="AF32" s="210">
        <v>0</v>
      </c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>
      <c r="A33" s="211"/>
      <c r="B33" s="217"/>
      <c r="C33" s="247" t="s">
        <v>137</v>
      </c>
      <c r="D33" s="222"/>
      <c r="E33" s="227">
        <v>1377.9</v>
      </c>
      <c r="F33" s="229"/>
      <c r="G33" s="229"/>
      <c r="H33" s="229"/>
      <c r="I33" s="229"/>
      <c r="J33" s="229"/>
      <c r="K33" s="229"/>
      <c r="L33" s="229"/>
      <c r="M33" s="229"/>
      <c r="N33" s="220"/>
      <c r="O33" s="220"/>
      <c r="P33" s="220"/>
      <c r="Q33" s="220"/>
      <c r="R33" s="220"/>
      <c r="S33" s="220"/>
      <c r="T33" s="221"/>
      <c r="U33" s="220"/>
      <c r="V33" s="210"/>
      <c r="W33" s="210"/>
      <c r="X33" s="210"/>
      <c r="Y33" s="210"/>
      <c r="Z33" s="210"/>
      <c r="AA33" s="210"/>
      <c r="AB33" s="210"/>
      <c r="AC33" s="210"/>
      <c r="AD33" s="210"/>
      <c r="AE33" s="210" t="s">
        <v>110</v>
      </c>
      <c r="AF33" s="210">
        <v>0</v>
      </c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>
      <c r="A34" s="211">
        <v>15</v>
      </c>
      <c r="B34" s="217" t="s">
        <v>138</v>
      </c>
      <c r="C34" s="246" t="s">
        <v>139</v>
      </c>
      <c r="D34" s="219" t="s">
        <v>96</v>
      </c>
      <c r="E34" s="226">
        <v>4.6589999999999998</v>
      </c>
      <c r="F34" s="229">
        <v>2175</v>
      </c>
      <c r="G34" s="229">
        <v>10133.32</v>
      </c>
      <c r="H34" s="229">
        <v>1969.49</v>
      </c>
      <c r="I34" s="229">
        <f>ROUND(E34*H34,2)</f>
        <v>9175.85</v>
      </c>
      <c r="J34" s="229">
        <v>205.51</v>
      </c>
      <c r="K34" s="229">
        <f>ROUND(E34*J34,2)</f>
        <v>957.47</v>
      </c>
      <c r="L34" s="229">
        <v>15</v>
      </c>
      <c r="M34" s="229">
        <f>G34*(1+L34/100)</f>
        <v>11653.317999999999</v>
      </c>
      <c r="N34" s="220">
        <v>2.5249999999999999</v>
      </c>
      <c r="O34" s="220">
        <f>ROUND(E34*N34,5)</f>
        <v>11.76398</v>
      </c>
      <c r="P34" s="220">
        <v>0</v>
      </c>
      <c r="Q34" s="220">
        <f>ROUND(E34*P34,5)</f>
        <v>0</v>
      </c>
      <c r="R34" s="220"/>
      <c r="S34" s="220"/>
      <c r="T34" s="221">
        <v>0.47699999999999998</v>
      </c>
      <c r="U34" s="220">
        <f>ROUND(E34*T34,2)</f>
        <v>2.2200000000000002</v>
      </c>
      <c r="V34" s="210"/>
      <c r="W34" s="210"/>
      <c r="X34" s="210"/>
      <c r="Y34" s="210"/>
      <c r="Z34" s="210"/>
      <c r="AA34" s="210"/>
      <c r="AB34" s="210"/>
      <c r="AC34" s="210"/>
      <c r="AD34" s="210"/>
      <c r="AE34" s="210" t="s">
        <v>97</v>
      </c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>
      <c r="A35" s="211"/>
      <c r="B35" s="217"/>
      <c r="C35" s="247" t="s">
        <v>140</v>
      </c>
      <c r="D35" s="222"/>
      <c r="E35" s="227"/>
      <c r="F35" s="229"/>
      <c r="G35" s="229"/>
      <c r="H35" s="229"/>
      <c r="I35" s="229"/>
      <c r="J35" s="229"/>
      <c r="K35" s="229"/>
      <c r="L35" s="229"/>
      <c r="M35" s="229"/>
      <c r="N35" s="220"/>
      <c r="O35" s="220"/>
      <c r="P35" s="220"/>
      <c r="Q35" s="220"/>
      <c r="R35" s="220"/>
      <c r="S35" s="220"/>
      <c r="T35" s="221"/>
      <c r="U35" s="220"/>
      <c r="V35" s="210"/>
      <c r="W35" s="210"/>
      <c r="X35" s="210"/>
      <c r="Y35" s="210"/>
      <c r="Z35" s="210"/>
      <c r="AA35" s="210"/>
      <c r="AB35" s="210"/>
      <c r="AC35" s="210"/>
      <c r="AD35" s="210"/>
      <c r="AE35" s="210" t="s">
        <v>110</v>
      </c>
      <c r="AF35" s="210">
        <v>0</v>
      </c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>
      <c r="A36" s="211"/>
      <c r="B36" s="217"/>
      <c r="C36" s="247" t="s">
        <v>141</v>
      </c>
      <c r="D36" s="222"/>
      <c r="E36" s="227">
        <v>1.623</v>
      </c>
      <c r="F36" s="229"/>
      <c r="G36" s="229"/>
      <c r="H36" s="229"/>
      <c r="I36" s="229"/>
      <c r="J36" s="229"/>
      <c r="K36" s="229"/>
      <c r="L36" s="229"/>
      <c r="M36" s="229"/>
      <c r="N36" s="220"/>
      <c r="O36" s="220"/>
      <c r="P36" s="220"/>
      <c r="Q36" s="220"/>
      <c r="R36" s="220"/>
      <c r="S36" s="220"/>
      <c r="T36" s="221"/>
      <c r="U36" s="220"/>
      <c r="V36" s="210"/>
      <c r="W36" s="210"/>
      <c r="X36" s="210"/>
      <c r="Y36" s="210"/>
      <c r="Z36" s="210"/>
      <c r="AA36" s="210"/>
      <c r="AB36" s="210"/>
      <c r="AC36" s="210"/>
      <c r="AD36" s="210"/>
      <c r="AE36" s="210" t="s">
        <v>110</v>
      </c>
      <c r="AF36" s="210">
        <v>0</v>
      </c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>
      <c r="A37" s="211"/>
      <c r="B37" s="217"/>
      <c r="C37" s="247" t="s">
        <v>142</v>
      </c>
      <c r="D37" s="222"/>
      <c r="E37" s="227">
        <v>3.036</v>
      </c>
      <c r="F37" s="229"/>
      <c r="G37" s="229"/>
      <c r="H37" s="229"/>
      <c r="I37" s="229"/>
      <c r="J37" s="229"/>
      <c r="K37" s="229"/>
      <c r="L37" s="229"/>
      <c r="M37" s="229"/>
      <c r="N37" s="220"/>
      <c r="O37" s="220"/>
      <c r="P37" s="220"/>
      <c r="Q37" s="220"/>
      <c r="R37" s="220"/>
      <c r="S37" s="220"/>
      <c r="T37" s="221"/>
      <c r="U37" s="220"/>
      <c r="V37" s="210"/>
      <c r="W37" s="210"/>
      <c r="X37" s="210"/>
      <c r="Y37" s="210"/>
      <c r="Z37" s="210"/>
      <c r="AA37" s="210"/>
      <c r="AB37" s="210"/>
      <c r="AC37" s="210"/>
      <c r="AD37" s="210"/>
      <c r="AE37" s="210" t="s">
        <v>110</v>
      </c>
      <c r="AF37" s="210">
        <v>0</v>
      </c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>
      <c r="A38" s="211">
        <v>16</v>
      </c>
      <c r="B38" s="217" t="s">
        <v>126</v>
      </c>
      <c r="C38" s="246" t="s">
        <v>127</v>
      </c>
      <c r="D38" s="219" t="s">
        <v>128</v>
      </c>
      <c r="E38" s="226">
        <v>29.544</v>
      </c>
      <c r="F38" s="229">
        <v>525</v>
      </c>
      <c r="G38" s="229">
        <v>15510.6</v>
      </c>
      <c r="H38" s="229">
        <v>131.47999999999999</v>
      </c>
      <c r="I38" s="229">
        <f>ROUND(E38*H38,2)</f>
        <v>3884.45</v>
      </c>
      <c r="J38" s="229">
        <v>393.52</v>
      </c>
      <c r="K38" s="229">
        <f>ROUND(E38*J38,2)</f>
        <v>11626.15</v>
      </c>
      <c r="L38" s="229">
        <v>15</v>
      </c>
      <c r="M38" s="229">
        <f>G38*(1+L38/100)</f>
        <v>17837.189999999999</v>
      </c>
      <c r="N38" s="220">
        <v>3.9199999999999999E-2</v>
      </c>
      <c r="O38" s="220">
        <f>ROUND(E38*N38,5)</f>
        <v>1.15812</v>
      </c>
      <c r="P38" s="220">
        <v>0</v>
      </c>
      <c r="Q38" s="220">
        <f>ROUND(E38*P38,5)</f>
        <v>0</v>
      </c>
      <c r="R38" s="220"/>
      <c r="S38" s="220"/>
      <c r="T38" s="221">
        <v>1.6</v>
      </c>
      <c r="U38" s="220">
        <f>ROUND(E38*T38,2)</f>
        <v>47.27</v>
      </c>
      <c r="V38" s="210"/>
      <c r="W38" s="210"/>
      <c r="X38" s="210"/>
      <c r="Y38" s="210"/>
      <c r="Z38" s="210"/>
      <c r="AA38" s="210"/>
      <c r="AB38" s="210"/>
      <c r="AC38" s="210"/>
      <c r="AD38" s="210"/>
      <c r="AE38" s="210" t="s">
        <v>97</v>
      </c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>
      <c r="A39" s="211"/>
      <c r="B39" s="217"/>
      <c r="C39" s="247" t="s">
        <v>136</v>
      </c>
      <c r="D39" s="222"/>
      <c r="E39" s="227"/>
      <c r="F39" s="229"/>
      <c r="G39" s="229"/>
      <c r="H39" s="229"/>
      <c r="I39" s="229"/>
      <c r="J39" s="229"/>
      <c r="K39" s="229"/>
      <c r="L39" s="229"/>
      <c r="M39" s="229"/>
      <c r="N39" s="220"/>
      <c r="O39" s="220"/>
      <c r="P39" s="220"/>
      <c r="Q39" s="220"/>
      <c r="R39" s="220"/>
      <c r="S39" s="220"/>
      <c r="T39" s="221"/>
      <c r="U39" s="220"/>
      <c r="V39" s="210"/>
      <c r="W39" s="210"/>
      <c r="X39" s="210"/>
      <c r="Y39" s="210"/>
      <c r="Z39" s="210"/>
      <c r="AA39" s="210"/>
      <c r="AB39" s="210"/>
      <c r="AC39" s="210"/>
      <c r="AD39" s="210"/>
      <c r="AE39" s="210" t="s">
        <v>110</v>
      </c>
      <c r="AF39" s="210">
        <v>0</v>
      </c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>
      <c r="A40" s="211"/>
      <c r="B40" s="217"/>
      <c r="C40" s="247" t="s">
        <v>143</v>
      </c>
      <c r="D40" s="222"/>
      <c r="E40" s="227">
        <v>255.52</v>
      </c>
      <c r="F40" s="229"/>
      <c r="G40" s="229"/>
      <c r="H40" s="229"/>
      <c r="I40" s="229"/>
      <c r="J40" s="229"/>
      <c r="K40" s="229"/>
      <c r="L40" s="229"/>
      <c r="M40" s="229"/>
      <c r="N40" s="220"/>
      <c r="O40" s="220"/>
      <c r="P40" s="220"/>
      <c r="Q40" s="220"/>
      <c r="R40" s="220"/>
      <c r="S40" s="220"/>
      <c r="T40" s="221"/>
      <c r="U40" s="220"/>
      <c r="V40" s="210"/>
      <c r="W40" s="210"/>
      <c r="X40" s="210"/>
      <c r="Y40" s="210"/>
      <c r="Z40" s="210"/>
      <c r="AA40" s="210"/>
      <c r="AB40" s="210"/>
      <c r="AC40" s="210"/>
      <c r="AD40" s="210"/>
      <c r="AE40" s="210" t="s">
        <v>110</v>
      </c>
      <c r="AF40" s="210">
        <v>0</v>
      </c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>
      <c r="A41" s="211">
        <v>17</v>
      </c>
      <c r="B41" s="217" t="s">
        <v>129</v>
      </c>
      <c r="C41" s="246" t="s">
        <v>130</v>
      </c>
      <c r="D41" s="219" t="s">
        <v>128</v>
      </c>
      <c r="E41" s="226">
        <v>29.544</v>
      </c>
      <c r="F41" s="229">
        <v>79.400000000000006</v>
      </c>
      <c r="G41" s="229">
        <v>2345.79</v>
      </c>
      <c r="H41" s="229">
        <v>0</v>
      </c>
      <c r="I41" s="229">
        <f>ROUND(E41*H41,2)</f>
        <v>0</v>
      </c>
      <c r="J41" s="229">
        <v>79.400000000000006</v>
      </c>
      <c r="K41" s="229">
        <f>ROUND(E41*J41,2)</f>
        <v>2345.79</v>
      </c>
      <c r="L41" s="229">
        <v>15</v>
      </c>
      <c r="M41" s="229">
        <f>G41*(1+L41/100)</f>
        <v>2697.6584999999995</v>
      </c>
      <c r="N41" s="220">
        <v>0</v>
      </c>
      <c r="O41" s="220">
        <f>ROUND(E41*N41,5)</f>
        <v>0</v>
      </c>
      <c r="P41" s="220">
        <v>0</v>
      </c>
      <c r="Q41" s="220">
        <f>ROUND(E41*P41,5)</f>
        <v>0</v>
      </c>
      <c r="R41" s="220"/>
      <c r="S41" s="220"/>
      <c r="T41" s="221">
        <v>0.32</v>
      </c>
      <c r="U41" s="220">
        <f>ROUND(E41*T41,2)</f>
        <v>9.4499999999999993</v>
      </c>
      <c r="V41" s="210"/>
      <c r="W41" s="210"/>
      <c r="X41" s="210"/>
      <c r="Y41" s="210"/>
      <c r="Z41" s="210"/>
      <c r="AA41" s="210"/>
      <c r="AB41" s="210"/>
      <c r="AC41" s="210"/>
      <c r="AD41" s="210"/>
      <c r="AE41" s="210" t="s">
        <v>97</v>
      </c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>
      <c r="A42" s="211">
        <v>18</v>
      </c>
      <c r="B42" s="217" t="s">
        <v>144</v>
      </c>
      <c r="C42" s="246" t="s">
        <v>145</v>
      </c>
      <c r="D42" s="219" t="s">
        <v>96</v>
      </c>
      <c r="E42" s="226">
        <v>11.8368</v>
      </c>
      <c r="F42" s="229">
        <v>2515</v>
      </c>
      <c r="G42" s="229">
        <v>29769.55</v>
      </c>
      <c r="H42" s="229">
        <v>2309.4899999999998</v>
      </c>
      <c r="I42" s="229">
        <f>ROUND(E42*H42,2)</f>
        <v>27336.97</v>
      </c>
      <c r="J42" s="229">
        <v>205.51000000000022</v>
      </c>
      <c r="K42" s="229">
        <f>ROUND(E42*J42,2)</f>
        <v>2432.58</v>
      </c>
      <c r="L42" s="229">
        <v>15</v>
      </c>
      <c r="M42" s="229">
        <f>G42*(1+L42/100)</f>
        <v>34234.982499999998</v>
      </c>
      <c r="N42" s="220">
        <v>2.5249999999999999</v>
      </c>
      <c r="O42" s="220">
        <f>ROUND(E42*N42,5)</f>
        <v>29.887920000000001</v>
      </c>
      <c r="P42" s="220">
        <v>0</v>
      </c>
      <c r="Q42" s="220">
        <f>ROUND(E42*P42,5)</f>
        <v>0</v>
      </c>
      <c r="R42" s="220"/>
      <c r="S42" s="220"/>
      <c r="T42" s="221">
        <v>0.47699999999999998</v>
      </c>
      <c r="U42" s="220">
        <f>ROUND(E42*T42,2)</f>
        <v>5.65</v>
      </c>
      <c r="V42" s="210"/>
      <c r="W42" s="210"/>
      <c r="X42" s="210"/>
      <c r="Y42" s="210"/>
      <c r="Z42" s="210"/>
      <c r="AA42" s="210"/>
      <c r="AB42" s="210"/>
      <c r="AC42" s="210"/>
      <c r="AD42" s="210"/>
      <c r="AE42" s="210" t="s">
        <v>97</v>
      </c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>
      <c r="A43" s="211"/>
      <c r="B43" s="217"/>
      <c r="C43" s="247" t="s">
        <v>146</v>
      </c>
      <c r="D43" s="222"/>
      <c r="E43" s="227"/>
      <c r="F43" s="229"/>
      <c r="G43" s="229"/>
      <c r="H43" s="229"/>
      <c r="I43" s="229"/>
      <c r="J43" s="229"/>
      <c r="K43" s="229"/>
      <c r="L43" s="229"/>
      <c r="M43" s="229"/>
      <c r="N43" s="220"/>
      <c r="O43" s="220"/>
      <c r="P43" s="220"/>
      <c r="Q43" s="220"/>
      <c r="R43" s="220"/>
      <c r="S43" s="220"/>
      <c r="T43" s="221"/>
      <c r="U43" s="220"/>
      <c r="V43" s="210"/>
      <c r="W43" s="210"/>
      <c r="X43" s="210"/>
      <c r="Y43" s="210"/>
      <c r="Z43" s="210"/>
      <c r="AA43" s="210"/>
      <c r="AB43" s="210"/>
      <c r="AC43" s="210"/>
      <c r="AD43" s="210"/>
      <c r="AE43" s="210" t="s">
        <v>110</v>
      </c>
      <c r="AF43" s="210">
        <v>0</v>
      </c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>
      <c r="A44" s="211"/>
      <c r="B44" s="217"/>
      <c r="C44" s="247" t="s">
        <v>147</v>
      </c>
      <c r="D44" s="222"/>
      <c r="E44" s="227"/>
      <c r="F44" s="229"/>
      <c r="G44" s="229"/>
      <c r="H44" s="229"/>
      <c r="I44" s="229"/>
      <c r="J44" s="229"/>
      <c r="K44" s="229"/>
      <c r="L44" s="229"/>
      <c r="M44" s="229"/>
      <c r="N44" s="220"/>
      <c r="O44" s="220"/>
      <c r="P44" s="220"/>
      <c r="Q44" s="220"/>
      <c r="R44" s="220"/>
      <c r="S44" s="220"/>
      <c r="T44" s="221"/>
      <c r="U44" s="220"/>
      <c r="V44" s="210"/>
      <c r="W44" s="210"/>
      <c r="X44" s="210"/>
      <c r="Y44" s="210"/>
      <c r="Z44" s="210"/>
      <c r="AA44" s="210"/>
      <c r="AB44" s="210"/>
      <c r="AC44" s="210"/>
      <c r="AD44" s="210"/>
      <c r="AE44" s="210" t="s">
        <v>110</v>
      </c>
      <c r="AF44" s="210">
        <v>0</v>
      </c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>
      <c r="A45" s="211"/>
      <c r="B45" s="217"/>
      <c r="C45" s="247" t="s">
        <v>148</v>
      </c>
      <c r="D45" s="222"/>
      <c r="E45" s="227"/>
      <c r="F45" s="229"/>
      <c r="G45" s="229"/>
      <c r="H45" s="229"/>
      <c r="I45" s="229"/>
      <c r="J45" s="229"/>
      <c r="K45" s="229"/>
      <c r="L45" s="229"/>
      <c r="M45" s="229"/>
      <c r="N45" s="220"/>
      <c r="O45" s="220"/>
      <c r="P45" s="220"/>
      <c r="Q45" s="220"/>
      <c r="R45" s="220"/>
      <c r="S45" s="220"/>
      <c r="T45" s="221"/>
      <c r="U45" s="220"/>
      <c r="V45" s="210"/>
      <c r="W45" s="210"/>
      <c r="X45" s="210"/>
      <c r="Y45" s="210"/>
      <c r="Z45" s="210"/>
      <c r="AA45" s="210"/>
      <c r="AB45" s="210"/>
      <c r="AC45" s="210"/>
      <c r="AD45" s="210"/>
      <c r="AE45" s="210" t="s">
        <v>110</v>
      </c>
      <c r="AF45" s="210">
        <v>0</v>
      </c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>
      <c r="A46" s="211"/>
      <c r="B46" s="217"/>
      <c r="C46" s="247" t="s">
        <v>149</v>
      </c>
      <c r="D46" s="222"/>
      <c r="E46" s="227">
        <v>2.9133</v>
      </c>
      <c r="F46" s="229"/>
      <c r="G46" s="229"/>
      <c r="H46" s="229"/>
      <c r="I46" s="229"/>
      <c r="J46" s="229"/>
      <c r="K46" s="229"/>
      <c r="L46" s="229"/>
      <c r="M46" s="229"/>
      <c r="N46" s="220"/>
      <c r="O46" s="220"/>
      <c r="P46" s="220"/>
      <c r="Q46" s="220"/>
      <c r="R46" s="220"/>
      <c r="S46" s="220"/>
      <c r="T46" s="221"/>
      <c r="U46" s="220"/>
      <c r="V46" s="210"/>
      <c r="W46" s="210"/>
      <c r="X46" s="210"/>
      <c r="Y46" s="210"/>
      <c r="Z46" s="210"/>
      <c r="AA46" s="210"/>
      <c r="AB46" s="210"/>
      <c r="AC46" s="210"/>
      <c r="AD46" s="210"/>
      <c r="AE46" s="210" t="s">
        <v>110</v>
      </c>
      <c r="AF46" s="210">
        <v>0</v>
      </c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>
      <c r="A47" s="211"/>
      <c r="B47" s="217"/>
      <c r="C47" s="247" t="s">
        <v>150</v>
      </c>
      <c r="D47" s="222"/>
      <c r="E47" s="227">
        <v>4.806</v>
      </c>
      <c r="F47" s="229"/>
      <c r="G47" s="229"/>
      <c r="H47" s="229"/>
      <c r="I47" s="229"/>
      <c r="J47" s="229"/>
      <c r="K47" s="229"/>
      <c r="L47" s="229"/>
      <c r="M47" s="229"/>
      <c r="N47" s="220"/>
      <c r="O47" s="220"/>
      <c r="P47" s="220"/>
      <c r="Q47" s="220"/>
      <c r="R47" s="220"/>
      <c r="S47" s="220"/>
      <c r="T47" s="221"/>
      <c r="U47" s="220"/>
      <c r="V47" s="210"/>
      <c r="W47" s="210"/>
      <c r="X47" s="210"/>
      <c r="Y47" s="210"/>
      <c r="Z47" s="210"/>
      <c r="AA47" s="210"/>
      <c r="AB47" s="210"/>
      <c r="AC47" s="210"/>
      <c r="AD47" s="210"/>
      <c r="AE47" s="210" t="s">
        <v>110</v>
      </c>
      <c r="AF47" s="210">
        <v>0</v>
      </c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>
      <c r="A48" s="211"/>
      <c r="B48" s="217"/>
      <c r="C48" s="247" t="s">
        <v>151</v>
      </c>
      <c r="D48" s="222"/>
      <c r="E48" s="227"/>
      <c r="F48" s="229"/>
      <c r="G48" s="229"/>
      <c r="H48" s="229"/>
      <c r="I48" s="229"/>
      <c r="J48" s="229"/>
      <c r="K48" s="229"/>
      <c r="L48" s="229"/>
      <c r="M48" s="229"/>
      <c r="N48" s="220"/>
      <c r="O48" s="220"/>
      <c r="P48" s="220"/>
      <c r="Q48" s="220"/>
      <c r="R48" s="220"/>
      <c r="S48" s="220"/>
      <c r="T48" s="221"/>
      <c r="U48" s="220"/>
      <c r="V48" s="210"/>
      <c r="W48" s="210"/>
      <c r="X48" s="210"/>
      <c r="Y48" s="210"/>
      <c r="Z48" s="210"/>
      <c r="AA48" s="210"/>
      <c r="AB48" s="210"/>
      <c r="AC48" s="210"/>
      <c r="AD48" s="210"/>
      <c r="AE48" s="210" t="s">
        <v>110</v>
      </c>
      <c r="AF48" s="210">
        <v>0</v>
      </c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>
      <c r="A49" s="211"/>
      <c r="B49" s="217"/>
      <c r="C49" s="247" t="s">
        <v>152</v>
      </c>
      <c r="D49" s="222"/>
      <c r="E49" s="227"/>
      <c r="F49" s="229"/>
      <c r="G49" s="229"/>
      <c r="H49" s="229"/>
      <c r="I49" s="229"/>
      <c r="J49" s="229"/>
      <c r="K49" s="229"/>
      <c r="L49" s="229"/>
      <c r="M49" s="229"/>
      <c r="N49" s="220"/>
      <c r="O49" s="220"/>
      <c r="P49" s="220"/>
      <c r="Q49" s="220"/>
      <c r="R49" s="220"/>
      <c r="S49" s="220"/>
      <c r="T49" s="221"/>
      <c r="U49" s="220"/>
      <c r="V49" s="210"/>
      <c r="W49" s="210"/>
      <c r="X49" s="210"/>
      <c r="Y49" s="210"/>
      <c r="Z49" s="210"/>
      <c r="AA49" s="210"/>
      <c r="AB49" s="210"/>
      <c r="AC49" s="210"/>
      <c r="AD49" s="210"/>
      <c r="AE49" s="210" t="s">
        <v>110</v>
      </c>
      <c r="AF49" s="210">
        <v>0</v>
      </c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>
      <c r="A50" s="211"/>
      <c r="B50" s="217"/>
      <c r="C50" s="247" t="s">
        <v>153</v>
      </c>
      <c r="D50" s="222"/>
      <c r="E50" s="227">
        <v>1.4235</v>
      </c>
      <c r="F50" s="229"/>
      <c r="G50" s="229"/>
      <c r="H50" s="229"/>
      <c r="I50" s="229"/>
      <c r="J50" s="229"/>
      <c r="K50" s="229"/>
      <c r="L50" s="229"/>
      <c r="M50" s="229"/>
      <c r="N50" s="220"/>
      <c r="O50" s="220"/>
      <c r="P50" s="220"/>
      <c r="Q50" s="220"/>
      <c r="R50" s="220"/>
      <c r="S50" s="220"/>
      <c r="T50" s="221"/>
      <c r="U50" s="220"/>
      <c r="V50" s="210"/>
      <c r="W50" s="210"/>
      <c r="X50" s="210"/>
      <c r="Y50" s="210"/>
      <c r="Z50" s="210"/>
      <c r="AA50" s="210"/>
      <c r="AB50" s="210"/>
      <c r="AC50" s="210"/>
      <c r="AD50" s="210"/>
      <c r="AE50" s="210" t="s">
        <v>110</v>
      </c>
      <c r="AF50" s="210">
        <v>0</v>
      </c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>
      <c r="A51" s="211"/>
      <c r="B51" s="217"/>
      <c r="C51" s="247" t="s">
        <v>154</v>
      </c>
      <c r="D51" s="222"/>
      <c r="E51" s="227">
        <v>2.694</v>
      </c>
      <c r="F51" s="229"/>
      <c r="G51" s="229"/>
      <c r="H51" s="229"/>
      <c r="I51" s="229"/>
      <c r="J51" s="229"/>
      <c r="K51" s="229"/>
      <c r="L51" s="229"/>
      <c r="M51" s="229"/>
      <c r="N51" s="220"/>
      <c r="O51" s="220"/>
      <c r="P51" s="220"/>
      <c r="Q51" s="220"/>
      <c r="R51" s="220"/>
      <c r="S51" s="220"/>
      <c r="T51" s="221"/>
      <c r="U51" s="220"/>
      <c r="V51" s="210"/>
      <c r="W51" s="210"/>
      <c r="X51" s="210"/>
      <c r="Y51" s="210"/>
      <c r="Z51" s="210"/>
      <c r="AA51" s="210"/>
      <c r="AB51" s="210"/>
      <c r="AC51" s="210"/>
      <c r="AD51" s="210"/>
      <c r="AE51" s="210" t="s">
        <v>110</v>
      </c>
      <c r="AF51" s="210">
        <v>0</v>
      </c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>
      <c r="A52" s="211">
        <v>19</v>
      </c>
      <c r="B52" s="217" t="s">
        <v>155</v>
      </c>
      <c r="C52" s="246" t="s">
        <v>156</v>
      </c>
      <c r="D52" s="219" t="s">
        <v>157</v>
      </c>
      <c r="E52" s="226">
        <v>100.46</v>
      </c>
      <c r="F52" s="229">
        <v>65</v>
      </c>
      <c r="G52" s="229">
        <v>6529.9</v>
      </c>
      <c r="H52" s="229">
        <v>53.18</v>
      </c>
      <c r="I52" s="229">
        <f>ROUND(E52*H52,2)</f>
        <v>5342.46</v>
      </c>
      <c r="J52" s="229">
        <v>11.82</v>
      </c>
      <c r="K52" s="229">
        <f>ROUND(E52*J52,2)</f>
        <v>1187.44</v>
      </c>
      <c r="L52" s="229">
        <v>15</v>
      </c>
      <c r="M52" s="229">
        <f>G52*(1+L52/100)</f>
        <v>7509.3849999999993</v>
      </c>
      <c r="N52" s="220">
        <v>7.77E-3</v>
      </c>
      <c r="O52" s="220">
        <f>ROUND(E52*N52,5)</f>
        <v>0.78056999999999999</v>
      </c>
      <c r="P52" s="220">
        <v>0</v>
      </c>
      <c r="Q52" s="220">
        <f>ROUND(E52*P52,5)</f>
        <v>0</v>
      </c>
      <c r="R52" s="220"/>
      <c r="S52" s="220"/>
      <c r="T52" s="221">
        <v>0.05</v>
      </c>
      <c r="U52" s="220">
        <f>ROUND(E52*T52,2)</f>
        <v>5.0199999999999996</v>
      </c>
      <c r="V52" s="210"/>
      <c r="W52" s="210"/>
      <c r="X52" s="210"/>
      <c r="Y52" s="210"/>
      <c r="Z52" s="210"/>
      <c r="AA52" s="210"/>
      <c r="AB52" s="210"/>
      <c r="AC52" s="210"/>
      <c r="AD52" s="210"/>
      <c r="AE52" s="210" t="s">
        <v>97</v>
      </c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>
      <c r="A53" s="211"/>
      <c r="B53" s="217"/>
      <c r="C53" s="247" t="s">
        <v>158</v>
      </c>
      <c r="D53" s="222"/>
      <c r="E53" s="227">
        <v>100.46</v>
      </c>
      <c r="F53" s="229"/>
      <c r="G53" s="229"/>
      <c r="H53" s="229"/>
      <c r="I53" s="229"/>
      <c r="J53" s="229"/>
      <c r="K53" s="229"/>
      <c r="L53" s="229"/>
      <c r="M53" s="229"/>
      <c r="N53" s="220"/>
      <c r="O53" s="220"/>
      <c r="P53" s="220"/>
      <c r="Q53" s="220"/>
      <c r="R53" s="220"/>
      <c r="S53" s="220"/>
      <c r="T53" s="221"/>
      <c r="U53" s="220"/>
      <c r="V53" s="210"/>
      <c r="W53" s="210"/>
      <c r="X53" s="210"/>
      <c r="Y53" s="210"/>
      <c r="Z53" s="210"/>
      <c r="AA53" s="210"/>
      <c r="AB53" s="210"/>
      <c r="AC53" s="210"/>
      <c r="AD53" s="210"/>
      <c r="AE53" s="210" t="s">
        <v>110</v>
      </c>
      <c r="AF53" s="210">
        <v>0</v>
      </c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>
      <c r="A54" s="211"/>
      <c r="B54" s="217"/>
      <c r="C54" s="247" t="s">
        <v>159</v>
      </c>
      <c r="D54" s="222"/>
      <c r="E54" s="227"/>
      <c r="F54" s="229"/>
      <c r="G54" s="229"/>
      <c r="H54" s="229"/>
      <c r="I54" s="229"/>
      <c r="J54" s="229"/>
      <c r="K54" s="229"/>
      <c r="L54" s="229"/>
      <c r="M54" s="229"/>
      <c r="N54" s="220"/>
      <c r="O54" s="220"/>
      <c r="P54" s="220"/>
      <c r="Q54" s="220"/>
      <c r="R54" s="220"/>
      <c r="S54" s="220"/>
      <c r="T54" s="221"/>
      <c r="U54" s="220"/>
      <c r="V54" s="210"/>
      <c r="W54" s="210"/>
      <c r="X54" s="210"/>
      <c r="Y54" s="210"/>
      <c r="Z54" s="210"/>
      <c r="AA54" s="210"/>
      <c r="AB54" s="210"/>
      <c r="AC54" s="210"/>
      <c r="AD54" s="210"/>
      <c r="AE54" s="210" t="s">
        <v>110</v>
      </c>
      <c r="AF54" s="210">
        <v>0</v>
      </c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>
      <c r="A55" s="211">
        <v>20</v>
      </c>
      <c r="B55" s="217" t="s">
        <v>160</v>
      </c>
      <c r="C55" s="246" t="s">
        <v>161</v>
      </c>
      <c r="D55" s="219" t="s">
        <v>128</v>
      </c>
      <c r="E55" s="226">
        <v>289.49439999999998</v>
      </c>
      <c r="F55" s="229">
        <v>388.5</v>
      </c>
      <c r="G55" s="229">
        <v>112468.57</v>
      </c>
      <c r="H55" s="229">
        <v>123.57</v>
      </c>
      <c r="I55" s="229">
        <f>ROUND(E55*H55,2)</f>
        <v>35772.82</v>
      </c>
      <c r="J55" s="229">
        <v>264.93</v>
      </c>
      <c r="K55" s="229">
        <f>ROUND(E55*J55,2)</f>
        <v>76695.75</v>
      </c>
      <c r="L55" s="229">
        <v>15</v>
      </c>
      <c r="M55" s="229">
        <f>G55*(1+L55/100)</f>
        <v>129338.85550000001</v>
      </c>
      <c r="N55" s="220">
        <v>3.916E-2</v>
      </c>
      <c r="O55" s="220">
        <f>ROUND(E55*N55,5)</f>
        <v>11.336600000000001</v>
      </c>
      <c r="P55" s="220">
        <v>0</v>
      </c>
      <c r="Q55" s="220">
        <f>ROUND(E55*P55,5)</f>
        <v>0</v>
      </c>
      <c r="R55" s="220"/>
      <c r="S55" s="220"/>
      <c r="T55" s="221">
        <v>1.05</v>
      </c>
      <c r="U55" s="220">
        <f>ROUND(E55*T55,2)</f>
        <v>303.97000000000003</v>
      </c>
      <c r="V55" s="210"/>
      <c r="W55" s="210"/>
      <c r="X55" s="210"/>
      <c r="Y55" s="210"/>
      <c r="Z55" s="210"/>
      <c r="AA55" s="210"/>
      <c r="AB55" s="210"/>
      <c r="AC55" s="210"/>
      <c r="AD55" s="210"/>
      <c r="AE55" s="210" t="s">
        <v>97</v>
      </c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>
      <c r="A56" s="211"/>
      <c r="B56" s="217"/>
      <c r="C56" s="247" t="s">
        <v>162</v>
      </c>
      <c r="D56" s="222"/>
      <c r="E56" s="227"/>
      <c r="F56" s="229"/>
      <c r="G56" s="229"/>
      <c r="H56" s="229"/>
      <c r="I56" s="229"/>
      <c r="J56" s="229"/>
      <c r="K56" s="229"/>
      <c r="L56" s="229"/>
      <c r="M56" s="229"/>
      <c r="N56" s="220"/>
      <c r="O56" s="220"/>
      <c r="P56" s="220"/>
      <c r="Q56" s="220"/>
      <c r="R56" s="220"/>
      <c r="S56" s="220"/>
      <c r="T56" s="221"/>
      <c r="U56" s="220"/>
      <c r="V56" s="210"/>
      <c r="W56" s="210"/>
      <c r="X56" s="210"/>
      <c r="Y56" s="210"/>
      <c r="Z56" s="210"/>
      <c r="AA56" s="210"/>
      <c r="AB56" s="210"/>
      <c r="AC56" s="210"/>
      <c r="AD56" s="210"/>
      <c r="AE56" s="210" t="s">
        <v>110</v>
      </c>
      <c r="AF56" s="210">
        <v>0</v>
      </c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>
      <c r="A57" s="211"/>
      <c r="B57" s="217"/>
      <c r="C57" s="247" t="s">
        <v>163</v>
      </c>
      <c r="D57" s="222"/>
      <c r="E57" s="227">
        <v>124.2332</v>
      </c>
      <c r="F57" s="229"/>
      <c r="G57" s="229"/>
      <c r="H57" s="229"/>
      <c r="I57" s="229"/>
      <c r="J57" s="229"/>
      <c r="K57" s="229"/>
      <c r="L57" s="229"/>
      <c r="M57" s="229"/>
      <c r="N57" s="220"/>
      <c r="O57" s="220"/>
      <c r="P57" s="220"/>
      <c r="Q57" s="220"/>
      <c r="R57" s="220"/>
      <c r="S57" s="220"/>
      <c r="T57" s="221"/>
      <c r="U57" s="220"/>
      <c r="V57" s="210"/>
      <c r="W57" s="210"/>
      <c r="X57" s="210"/>
      <c r="Y57" s="210"/>
      <c r="Z57" s="210"/>
      <c r="AA57" s="210"/>
      <c r="AB57" s="210"/>
      <c r="AC57" s="210"/>
      <c r="AD57" s="210"/>
      <c r="AE57" s="210" t="s">
        <v>110</v>
      </c>
      <c r="AF57" s="210">
        <v>0</v>
      </c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>
      <c r="A58" s="211"/>
      <c r="B58" s="217"/>
      <c r="C58" s="247" t="s">
        <v>164</v>
      </c>
      <c r="D58" s="222"/>
      <c r="E58" s="227">
        <v>59.2592</v>
      </c>
      <c r="F58" s="229"/>
      <c r="G58" s="229"/>
      <c r="H58" s="229"/>
      <c r="I58" s="229"/>
      <c r="J58" s="229"/>
      <c r="K58" s="229"/>
      <c r="L58" s="229"/>
      <c r="M58" s="229"/>
      <c r="N58" s="220"/>
      <c r="O58" s="220"/>
      <c r="P58" s="220"/>
      <c r="Q58" s="220"/>
      <c r="R58" s="220"/>
      <c r="S58" s="220"/>
      <c r="T58" s="221"/>
      <c r="U58" s="220"/>
      <c r="V58" s="210"/>
      <c r="W58" s="210"/>
      <c r="X58" s="210"/>
      <c r="Y58" s="210"/>
      <c r="Z58" s="210"/>
      <c r="AA58" s="210"/>
      <c r="AB58" s="210"/>
      <c r="AC58" s="210"/>
      <c r="AD58" s="210"/>
      <c r="AE58" s="210" t="s">
        <v>110</v>
      </c>
      <c r="AF58" s="210">
        <v>0</v>
      </c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>
      <c r="A59" s="211"/>
      <c r="B59" s="217"/>
      <c r="C59" s="247" t="s">
        <v>165</v>
      </c>
      <c r="D59" s="222"/>
      <c r="E59" s="227"/>
      <c r="F59" s="229"/>
      <c r="G59" s="229"/>
      <c r="H59" s="229"/>
      <c r="I59" s="229"/>
      <c r="J59" s="229"/>
      <c r="K59" s="229"/>
      <c r="L59" s="229"/>
      <c r="M59" s="229"/>
      <c r="N59" s="220"/>
      <c r="O59" s="220"/>
      <c r="P59" s="220"/>
      <c r="Q59" s="220"/>
      <c r="R59" s="220"/>
      <c r="S59" s="220"/>
      <c r="T59" s="221"/>
      <c r="U59" s="220"/>
      <c r="V59" s="210"/>
      <c r="W59" s="210"/>
      <c r="X59" s="210"/>
      <c r="Y59" s="210"/>
      <c r="Z59" s="210"/>
      <c r="AA59" s="210"/>
      <c r="AB59" s="210"/>
      <c r="AC59" s="210"/>
      <c r="AD59" s="210"/>
      <c r="AE59" s="210" t="s">
        <v>110</v>
      </c>
      <c r="AF59" s="210">
        <v>0</v>
      </c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>
      <c r="A60" s="211"/>
      <c r="B60" s="217"/>
      <c r="C60" s="247" t="s">
        <v>166</v>
      </c>
      <c r="D60" s="222"/>
      <c r="E60" s="227"/>
      <c r="F60" s="229"/>
      <c r="G60" s="229"/>
      <c r="H60" s="229"/>
      <c r="I60" s="229"/>
      <c r="J60" s="229"/>
      <c r="K60" s="229"/>
      <c r="L60" s="229"/>
      <c r="M60" s="229"/>
      <c r="N60" s="220"/>
      <c r="O60" s="220"/>
      <c r="P60" s="220"/>
      <c r="Q60" s="220"/>
      <c r="R60" s="220"/>
      <c r="S60" s="220"/>
      <c r="T60" s="221"/>
      <c r="U60" s="220"/>
      <c r="V60" s="210"/>
      <c r="W60" s="210"/>
      <c r="X60" s="210"/>
      <c r="Y60" s="210"/>
      <c r="Z60" s="210"/>
      <c r="AA60" s="210"/>
      <c r="AB60" s="210"/>
      <c r="AC60" s="210"/>
      <c r="AD60" s="210"/>
      <c r="AE60" s="210" t="s">
        <v>110</v>
      </c>
      <c r="AF60" s="210">
        <v>0</v>
      </c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>
      <c r="A61" s="211"/>
      <c r="B61" s="217"/>
      <c r="C61" s="247" t="s">
        <v>167</v>
      </c>
      <c r="D61" s="222"/>
      <c r="E61" s="227">
        <v>35.334000000000003</v>
      </c>
      <c r="F61" s="229"/>
      <c r="G61" s="229"/>
      <c r="H61" s="229"/>
      <c r="I61" s="229"/>
      <c r="J61" s="229"/>
      <c r="K61" s="229"/>
      <c r="L61" s="229"/>
      <c r="M61" s="229"/>
      <c r="N61" s="220"/>
      <c r="O61" s="220"/>
      <c r="P61" s="220"/>
      <c r="Q61" s="220"/>
      <c r="R61" s="220"/>
      <c r="S61" s="220"/>
      <c r="T61" s="221"/>
      <c r="U61" s="220"/>
      <c r="V61" s="210"/>
      <c r="W61" s="210"/>
      <c r="X61" s="210"/>
      <c r="Y61" s="210"/>
      <c r="Z61" s="210"/>
      <c r="AA61" s="210"/>
      <c r="AB61" s="210"/>
      <c r="AC61" s="210"/>
      <c r="AD61" s="210"/>
      <c r="AE61" s="210" t="s">
        <v>110</v>
      </c>
      <c r="AF61" s="210">
        <v>0</v>
      </c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>
      <c r="A62" s="211"/>
      <c r="B62" s="217"/>
      <c r="C62" s="247" t="s">
        <v>168</v>
      </c>
      <c r="D62" s="222"/>
      <c r="E62" s="227"/>
      <c r="F62" s="229"/>
      <c r="G62" s="229"/>
      <c r="H62" s="229"/>
      <c r="I62" s="229"/>
      <c r="J62" s="229"/>
      <c r="K62" s="229"/>
      <c r="L62" s="229"/>
      <c r="M62" s="229"/>
      <c r="N62" s="220"/>
      <c r="O62" s="220"/>
      <c r="P62" s="220"/>
      <c r="Q62" s="220"/>
      <c r="R62" s="220"/>
      <c r="S62" s="220"/>
      <c r="T62" s="221"/>
      <c r="U62" s="220"/>
      <c r="V62" s="210"/>
      <c r="W62" s="210"/>
      <c r="X62" s="210"/>
      <c r="Y62" s="210"/>
      <c r="Z62" s="210"/>
      <c r="AA62" s="210"/>
      <c r="AB62" s="210"/>
      <c r="AC62" s="210"/>
      <c r="AD62" s="210"/>
      <c r="AE62" s="210" t="s">
        <v>110</v>
      </c>
      <c r="AF62" s="210">
        <v>0</v>
      </c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>
      <c r="A63" s="211"/>
      <c r="B63" s="217"/>
      <c r="C63" s="247" t="s">
        <v>169</v>
      </c>
      <c r="D63" s="222"/>
      <c r="E63" s="227">
        <v>70.668000000000006</v>
      </c>
      <c r="F63" s="229"/>
      <c r="G63" s="229"/>
      <c r="H63" s="229"/>
      <c r="I63" s="229"/>
      <c r="J63" s="229"/>
      <c r="K63" s="229"/>
      <c r="L63" s="229"/>
      <c r="M63" s="229"/>
      <c r="N63" s="220"/>
      <c r="O63" s="220"/>
      <c r="P63" s="220"/>
      <c r="Q63" s="220"/>
      <c r="R63" s="220"/>
      <c r="S63" s="220"/>
      <c r="T63" s="221"/>
      <c r="U63" s="220"/>
      <c r="V63" s="210"/>
      <c r="W63" s="210"/>
      <c r="X63" s="210"/>
      <c r="Y63" s="210"/>
      <c r="Z63" s="210"/>
      <c r="AA63" s="210"/>
      <c r="AB63" s="210"/>
      <c r="AC63" s="210"/>
      <c r="AD63" s="210"/>
      <c r="AE63" s="210" t="s">
        <v>110</v>
      </c>
      <c r="AF63" s="210">
        <v>0</v>
      </c>
      <c r="AG63" s="210"/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>
      <c r="A64" s="211">
        <v>21</v>
      </c>
      <c r="B64" s="217" t="s">
        <v>170</v>
      </c>
      <c r="C64" s="246" t="s">
        <v>171</v>
      </c>
      <c r="D64" s="219" t="s">
        <v>128</v>
      </c>
      <c r="E64" s="226">
        <v>289.49439999999998</v>
      </c>
      <c r="F64" s="229">
        <v>79.400000000000006</v>
      </c>
      <c r="G64" s="229">
        <v>22985.86</v>
      </c>
      <c r="H64" s="229">
        <v>0</v>
      </c>
      <c r="I64" s="229">
        <f>ROUND(E64*H64,2)</f>
        <v>0</v>
      </c>
      <c r="J64" s="229">
        <v>79.400000000000006</v>
      </c>
      <c r="K64" s="229">
        <f>ROUND(E64*J64,2)</f>
        <v>22985.86</v>
      </c>
      <c r="L64" s="229">
        <v>15</v>
      </c>
      <c r="M64" s="229">
        <f>G64*(1+L64/100)</f>
        <v>26433.738999999998</v>
      </c>
      <c r="N64" s="220">
        <v>0</v>
      </c>
      <c r="O64" s="220">
        <f>ROUND(E64*N64,5)</f>
        <v>0</v>
      </c>
      <c r="P64" s="220">
        <v>0</v>
      </c>
      <c r="Q64" s="220">
        <f>ROUND(E64*P64,5)</f>
        <v>0</v>
      </c>
      <c r="R64" s="220"/>
      <c r="S64" s="220"/>
      <c r="T64" s="221">
        <v>0.32</v>
      </c>
      <c r="U64" s="220">
        <f>ROUND(E64*T64,2)</f>
        <v>92.64</v>
      </c>
      <c r="V64" s="210"/>
      <c r="W64" s="210"/>
      <c r="X64" s="210"/>
      <c r="Y64" s="210"/>
      <c r="Z64" s="210"/>
      <c r="AA64" s="210"/>
      <c r="AB64" s="210"/>
      <c r="AC64" s="210"/>
      <c r="AD64" s="210"/>
      <c r="AE64" s="210" t="s">
        <v>97</v>
      </c>
      <c r="AF64" s="210"/>
      <c r="AG64" s="210"/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>
      <c r="A65" s="211">
        <v>22</v>
      </c>
      <c r="B65" s="217" t="s">
        <v>172</v>
      </c>
      <c r="C65" s="246" t="s">
        <v>173</v>
      </c>
      <c r="D65" s="219" t="s">
        <v>96</v>
      </c>
      <c r="E65" s="226">
        <v>32.482799999999997</v>
      </c>
      <c r="F65" s="229">
        <v>2515</v>
      </c>
      <c r="G65" s="229">
        <v>81694.240000000005</v>
      </c>
      <c r="H65" s="229">
        <v>2309.4899999999998</v>
      </c>
      <c r="I65" s="229">
        <f>ROUND(E65*H65,2)</f>
        <v>75018.7</v>
      </c>
      <c r="J65" s="229">
        <v>205.51000000000022</v>
      </c>
      <c r="K65" s="229">
        <f>ROUND(E65*J65,2)</f>
        <v>6675.54</v>
      </c>
      <c r="L65" s="229">
        <v>15</v>
      </c>
      <c r="M65" s="229">
        <f>G65*(1+L65/100)</f>
        <v>93948.376000000004</v>
      </c>
      <c r="N65" s="220">
        <v>2.5249999999999999</v>
      </c>
      <c r="O65" s="220">
        <f>ROUND(E65*N65,5)</f>
        <v>82.019069999999999</v>
      </c>
      <c r="P65" s="220">
        <v>0</v>
      </c>
      <c r="Q65" s="220">
        <f>ROUND(E65*P65,5)</f>
        <v>0</v>
      </c>
      <c r="R65" s="220"/>
      <c r="S65" s="220"/>
      <c r="T65" s="221">
        <v>0.47699999999999998</v>
      </c>
      <c r="U65" s="220">
        <f>ROUND(E65*T65,2)</f>
        <v>15.49</v>
      </c>
      <c r="V65" s="210"/>
      <c r="W65" s="210"/>
      <c r="X65" s="210"/>
      <c r="Y65" s="210"/>
      <c r="Z65" s="210"/>
      <c r="AA65" s="210"/>
      <c r="AB65" s="210"/>
      <c r="AC65" s="210"/>
      <c r="AD65" s="210"/>
      <c r="AE65" s="210" t="s">
        <v>97</v>
      </c>
      <c r="AF65" s="210"/>
      <c r="AG65" s="210"/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>
      <c r="A66" s="211"/>
      <c r="B66" s="217"/>
      <c r="C66" s="247" t="s">
        <v>174</v>
      </c>
      <c r="D66" s="222"/>
      <c r="E66" s="227"/>
      <c r="F66" s="229"/>
      <c r="G66" s="229"/>
      <c r="H66" s="229"/>
      <c r="I66" s="229"/>
      <c r="J66" s="229"/>
      <c r="K66" s="229"/>
      <c r="L66" s="229"/>
      <c r="M66" s="229"/>
      <c r="N66" s="220"/>
      <c r="O66" s="220"/>
      <c r="P66" s="220"/>
      <c r="Q66" s="220"/>
      <c r="R66" s="220"/>
      <c r="S66" s="220"/>
      <c r="T66" s="221"/>
      <c r="U66" s="220"/>
      <c r="V66" s="210"/>
      <c r="W66" s="210"/>
      <c r="X66" s="210"/>
      <c r="Y66" s="210"/>
      <c r="Z66" s="210"/>
      <c r="AA66" s="210"/>
      <c r="AB66" s="210"/>
      <c r="AC66" s="210"/>
      <c r="AD66" s="210"/>
      <c r="AE66" s="210" t="s">
        <v>110</v>
      </c>
      <c r="AF66" s="210">
        <v>0</v>
      </c>
      <c r="AG66" s="210"/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>
      <c r="A67" s="211"/>
      <c r="B67" s="217"/>
      <c r="C67" s="247" t="s">
        <v>175</v>
      </c>
      <c r="D67" s="222"/>
      <c r="E67" s="227">
        <v>275.8</v>
      </c>
      <c r="F67" s="229"/>
      <c r="G67" s="229"/>
      <c r="H67" s="229"/>
      <c r="I67" s="229"/>
      <c r="J67" s="229"/>
      <c r="K67" s="229"/>
      <c r="L67" s="229"/>
      <c r="M67" s="229"/>
      <c r="N67" s="220"/>
      <c r="O67" s="220"/>
      <c r="P67" s="220"/>
      <c r="Q67" s="220"/>
      <c r="R67" s="220"/>
      <c r="S67" s="220"/>
      <c r="T67" s="221"/>
      <c r="U67" s="220"/>
      <c r="V67" s="210"/>
      <c r="W67" s="210"/>
      <c r="X67" s="210"/>
      <c r="Y67" s="210"/>
      <c r="Z67" s="210"/>
      <c r="AA67" s="210"/>
      <c r="AB67" s="210"/>
      <c r="AC67" s="210"/>
      <c r="AD67" s="210"/>
      <c r="AE67" s="210" t="s">
        <v>110</v>
      </c>
      <c r="AF67" s="210">
        <v>0</v>
      </c>
      <c r="AG67" s="210"/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>
      <c r="A68" s="211">
        <v>23</v>
      </c>
      <c r="B68" s="217" t="s">
        <v>176</v>
      </c>
      <c r="C68" s="246" t="s">
        <v>177</v>
      </c>
      <c r="D68" s="219" t="s">
        <v>116</v>
      </c>
      <c r="E68" s="226">
        <v>1.6241000000000001</v>
      </c>
      <c r="F68" s="229">
        <v>29340</v>
      </c>
      <c r="G68" s="229">
        <v>47651.09</v>
      </c>
      <c r="H68" s="229">
        <v>20710.46</v>
      </c>
      <c r="I68" s="229">
        <f>ROUND(E68*H68,2)</f>
        <v>33635.86</v>
      </c>
      <c r="J68" s="229">
        <v>8629.5400000000009</v>
      </c>
      <c r="K68" s="229">
        <f>ROUND(E68*J68,2)</f>
        <v>14015.24</v>
      </c>
      <c r="L68" s="229">
        <v>15</v>
      </c>
      <c r="M68" s="229">
        <f>G68*(1+L68/100)</f>
        <v>54798.753499999992</v>
      </c>
      <c r="N68" s="220">
        <v>1.0211600000000001</v>
      </c>
      <c r="O68" s="220">
        <f>ROUND(E68*N68,5)</f>
        <v>1.6584700000000001</v>
      </c>
      <c r="P68" s="220">
        <v>0</v>
      </c>
      <c r="Q68" s="220">
        <f>ROUND(E68*P68,5)</f>
        <v>0</v>
      </c>
      <c r="R68" s="220"/>
      <c r="S68" s="220"/>
      <c r="T68" s="221">
        <v>23.530999999999999</v>
      </c>
      <c r="U68" s="220">
        <f>ROUND(E68*T68,2)</f>
        <v>38.22</v>
      </c>
      <c r="V68" s="210"/>
      <c r="W68" s="210"/>
      <c r="X68" s="210"/>
      <c r="Y68" s="210"/>
      <c r="Z68" s="210"/>
      <c r="AA68" s="210"/>
      <c r="AB68" s="210"/>
      <c r="AC68" s="210"/>
      <c r="AD68" s="210"/>
      <c r="AE68" s="210" t="s">
        <v>97</v>
      </c>
      <c r="AF68" s="210"/>
      <c r="AG68" s="210"/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>
      <c r="A69" s="211"/>
      <c r="B69" s="217"/>
      <c r="C69" s="247" t="s">
        <v>178</v>
      </c>
      <c r="D69" s="222"/>
      <c r="E69" s="227"/>
      <c r="F69" s="229"/>
      <c r="G69" s="229"/>
      <c r="H69" s="229"/>
      <c r="I69" s="229"/>
      <c r="J69" s="229"/>
      <c r="K69" s="229"/>
      <c r="L69" s="229"/>
      <c r="M69" s="229"/>
      <c r="N69" s="220"/>
      <c r="O69" s="220"/>
      <c r="P69" s="220"/>
      <c r="Q69" s="220"/>
      <c r="R69" s="220"/>
      <c r="S69" s="220"/>
      <c r="T69" s="221"/>
      <c r="U69" s="220"/>
      <c r="V69" s="210"/>
      <c r="W69" s="210"/>
      <c r="X69" s="210"/>
      <c r="Y69" s="210"/>
      <c r="Z69" s="210"/>
      <c r="AA69" s="210"/>
      <c r="AB69" s="210"/>
      <c r="AC69" s="210"/>
      <c r="AD69" s="210"/>
      <c r="AE69" s="210" t="s">
        <v>110</v>
      </c>
      <c r="AF69" s="210">
        <v>0</v>
      </c>
      <c r="AG69" s="210"/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>
      <c r="A70" s="211"/>
      <c r="B70" s="217"/>
      <c r="C70" s="247" t="s">
        <v>179</v>
      </c>
      <c r="D70" s="222"/>
      <c r="E70" s="227">
        <v>1.6241000000000001</v>
      </c>
      <c r="F70" s="229"/>
      <c r="G70" s="229"/>
      <c r="H70" s="229"/>
      <c r="I70" s="229"/>
      <c r="J70" s="229"/>
      <c r="K70" s="229"/>
      <c r="L70" s="229"/>
      <c r="M70" s="229"/>
      <c r="N70" s="220"/>
      <c r="O70" s="220"/>
      <c r="P70" s="220"/>
      <c r="Q70" s="220"/>
      <c r="R70" s="220"/>
      <c r="S70" s="220"/>
      <c r="T70" s="221"/>
      <c r="U70" s="220"/>
      <c r="V70" s="210"/>
      <c r="W70" s="210"/>
      <c r="X70" s="210"/>
      <c r="Y70" s="210"/>
      <c r="Z70" s="210"/>
      <c r="AA70" s="210"/>
      <c r="AB70" s="210"/>
      <c r="AC70" s="210"/>
      <c r="AD70" s="210"/>
      <c r="AE70" s="210" t="s">
        <v>110</v>
      </c>
      <c r="AF70" s="210">
        <v>0</v>
      </c>
      <c r="AG70" s="210"/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>
      <c r="A71" s="211"/>
      <c r="B71" s="217"/>
      <c r="C71" s="247" t="s">
        <v>180</v>
      </c>
      <c r="D71" s="222"/>
      <c r="E71" s="227"/>
      <c r="F71" s="229"/>
      <c r="G71" s="229"/>
      <c r="H71" s="229"/>
      <c r="I71" s="229"/>
      <c r="J71" s="229"/>
      <c r="K71" s="229"/>
      <c r="L71" s="229"/>
      <c r="M71" s="229"/>
      <c r="N71" s="220"/>
      <c r="O71" s="220"/>
      <c r="P71" s="220"/>
      <c r="Q71" s="220"/>
      <c r="R71" s="220"/>
      <c r="S71" s="220"/>
      <c r="T71" s="221"/>
      <c r="U71" s="220"/>
      <c r="V71" s="210"/>
      <c r="W71" s="210"/>
      <c r="X71" s="210"/>
      <c r="Y71" s="210"/>
      <c r="Z71" s="210"/>
      <c r="AA71" s="210"/>
      <c r="AB71" s="210"/>
      <c r="AC71" s="210"/>
      <c r="AD71" s="210"/>
      <c r="AE71" s="210" t="s">
        <v>110</v>
      </c>
      <c r="AF71" s="210">
        <v>0</v>
      </c>
      <c r="AG71" s="210"/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>
      <c r="A72" s="211">
        <v>24</v>
      </c>
      <c r="B72" s="217" t="s">
        <v>181</v>
      </c>
      <c r="C72" s="246" t="s">
        <v>182</v>
      </c>
      <c r="D72" s="219" t="s">
        <v>183</v>
      </c>
      <c r="E72" s="226">
        <v>1</v>
      </c>
      <c r="F72" s="229">
        <v>15000</v>
      </c>
      <c r="G72" s="229">
        <v>15000</v>
      </c>
      <c r="H72" s="229">
        <v>10851.71</v>
      </c>
      <c r="I72" s="229">
        <f>ROUND(E72*H72,2)</f>
        <v>10851.71</v>
      </c>
      <c r="J72" s="229">
        <v>4148.2900000000009</v>
      </c>
      <c r="K72" s="229">
        <f>ROUND(E72*J72,2)</f>
        <v>4148.29</v>
      </c>
      <c r="L72" s="229">
        <v>15</v>
      </c>
      <c r="M72" s="229">
        <f>G72*(1+L72/100)</f>
        <v>17250</v>
      </c>
      <c r="N72" s="220">
        <v>1.0211600000000001</v>
      </c>
      <c r="O72" s="220">
        <f>ROUND(E72*N72,5)</f>
        <v>1.0211600000000001</v>
      </c>
      <c r="P72" s="220">
        <v>0</v>
      </c>
      <c r="Q72" s="220">
        <f>ROUND(E72*P72,5)</f>
        <v>0</v>
      </c>
      <c r="R72" s="220"/>
      <c r="S72" s="220"/>
      <c r="T72" s="221">
        <v>23.530999999999999</v>
      </c>
      <c r="U72" s="220">
        <f>ROUND(E72*T72,2)</f>
        <v>23.53</v>
      </c>
      <c r="V72" s="210"/>
      <c r="W72" s="210"/>
      <c r="X72" s="210"/>
      <c r="Y72" s="210"/>
      <c r="Z72" s="210"/>
      <c r="AA72" s="210"/>
      <c r="AB72" s="210"/>
      <c r="AC72" s="210"/>
      <c r="AD72" s="210"/>
      <c r="AE72" s="210" t="s">
        <v>97</v>
      </c>
      <c r="AF72" s="210"/>
      <c r="AG72" s="210"/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>
      <c r="A73" s="212" t="s">
        <v>92</v>
      </c>
      <c r="B73" s="218" t="s">
        <v>57</v>
      </c>
      <c r="C73" s="248" t="s">
        <v>58</v>
      </c>
      <c r="D73" s="223"/>
      <c r="E73" s="228"/>
      <c r="F73" s="230"/>
      <c r="G73" s="230">
        <f>SUMIF(AE74:AE77,"&lt;&gt;NOR",G74:G77)</f>
        <v>43428</v>
      </c>
      <c r="H73" s="230"/>
      <c r="I73" s="230">
        <f>SUM(I74:I77)</f>
        <v>0</v>
      </c>
      <c r="J73" s="230"/>
      <c r="K73" s="230">
        <f>SUM(K74:K77)</f>
        <v>43428</v>
      </c>
      <c r="L73" s="230"/>
      <c r="M73" s="230">
        <f>SUM(M74:M77)</f>
        <v>49942.2</v>
      </c>
      <c r="N73" s="224"/>
      <c r="O73" s="224">
        <f>SUM(O74:O77)</f>
        <v>0</v>
      </c>
      <c r="P73" s="224"/>
      <c r="Q73" s="224">
        <f>SUM(Q74:Q77)</f>
        <v>0</v>
      </c>
      <c r="R73" s="224"/>
      <c r="S73" s="224"/>
      <c r="T73" s="225"/>
      <c r="U73" s="224">
        <f>SUM(U74:U77)</f>
        <v>53.26</v>
      </c>
      <c r="AE73" t="s">
        <v>93</v>
      </c>
    </row>
    <row r="74" spans="1:60" outlineLevel="1">
      <c r="A74" s="211">
        <v>25</v>
      </c>
      <c r="B74" s="217" t="s">
        <v>184</v>
      </c>
      <c r="C74" s="246" t="s">
        <v>185</v>
      </c>
      <c r="D74" s="219" t="s">
        <v>116</v>
      </c>
      <c r="E74" s="226">
        <v>168</v>
      </c>
      <c r="F74" s="229">
        <v>258.5</v>
      </c>
      <c r="G74" s="229">
        <v>43428</v>
      </c>
      <c r="H74" s="229">
        <v>0</v>
      </c>
      <c r="I74" s="229">
        <f>ROUND(E74*H74,2)</f>
        <v>0</v>
      </c>
      <c r="J74" s="229">
        <v>258.5</v>
      </c>
      <c r="K74" s="229">
        <f>ROUND(E74*J74,2)</f>
        <v>43428</v>
      </c>
      <c r="L74" s="229">
        <v>15</v>
      </c>
      <c r="M74" s="229">
        <f>G74*(1+L74/100)</f>
        <v>49942.2</v>
      </c>
      <c r="N74" s="220">
        <v>0</v>
      </c>
      <c r="O74" s="220">
        <f>ROUND(E74*N74,5)</f>
        <v>0</v>
      </c>
      <c r="P74" s="220">
        <v>0</v>
      </c>
      <c r="Q74" s="220">
        <f>ROUND(E74*P74,5)</f>
        <v>0</v>
      </c>
      <c r="R74" s="220"/>
      <c r="S74" s="220"/>
      <c r="T74" s="221">
        <v>0.317</v>
      </c>
      <c r="U74" s="220">
        <f>ROUND(E74*T74,2)</f>
        <v>53.26</v>
      </c>
      <c r="V74" s="210"/>
      <c r="W74" s="210"/>
      <c r="X74" s="210"/>
      <c r="Y74" s="210"/>
      <c r="Z74" s="210"/>
      <c r="AA74" s="210"/>
      <c r="AB74" s="210"/>
      <c r="AC74" s="210"/>
      <c r="AD74" s="210"/>
      <c r="AE74" s="210" t="s">
        <v>97</v>
      </c>
      <c r="AF74" s="210"/>
      <c r="AG74" s="210"/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>
      <c r="A75" s="211"/>
      <c r="B75" s="217"/>
      <c r="C75" s="247" t="s">
        <v>186</v>
      </c>
      <c r="D75" s="222"/>
      <c r="E75" s="227">
        <v>240</v>
      </c>
      <c r="F75" s="229"/>
      <c r="G75" s="229"/>
      <c r="H75" s="229"/>
      <c r="I75" s="229"/>
      <c r="J75" s="229"/>
      <c r="K75" s="229"/>
      <c r="L75" s="229"/>
      <c r="M75" s="229"/>
      <c r="N75" s="220"/>
      <c r="O75" s="220"/>
      <c r="P75" s="220"/>
      <c r="Q75" s="220"/>
      <c r="R75" s="220"/>
      <c r="S75" s="220"/>
      <c r="T75" s="221"/>
      <c r="U75" s="220"/>
      <c r="V75" s="210"/>
      <c r="W75" s="210"/>
      <c r="X75" s="210"/>
      <c r="Y75" s="210"/>
      <c r="Z75" s="210"/>
      <c r="AA75" s="210"/>
      <c r="AB75" s="210"/>
      <c r="AC75" s="210"/>
      <c r="AD75" s="210"/>
      <c r="AE75" s="210" t="s">
        <v>110</v>
      </c>
      <c r="AF75" s="210">
        <v>0</v>
      </c>
      <c r="AG75" s="210"/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>
      <c r="A76" s="211"/>
      <c r="B76" s="217"/>
      <c r="C76" s="247" t="s">
        <v>187</v>
      </c>
      <c r="D76" s="222"/>
      <c r="E76" s="227">
        <v>-10</v>
      </c>
      <c r="F76" s="229"/>
      <c r="G76" s="229"/>
      <c r="H76" s="229"/>
      <c r="I76" s="229"/>
      <c r="J76" s="229"/>
      <c r="K76" s="229"/>
      <c r="L76" s="229"/>
      <c r="M76" s="229"/>
      <c r="N76" s="220"/>
      <c r="O76" s="220"/>
      <c r="P76" s="220"/>
      <c r="Q76" s="220"/>
      <c r="R76" s="220"/>
      <c r="S76" s="220"/>
      <c r="T76" s="221"/>
      <c r="U76" s="220"/>
      <c r="V76" s="210"/>
      <c r="W76" s="210"/>
      <c r="X76" s="210"/>
      <c r="Y76" s="210"/>
      <c r="Z76" s="210"/>
      <c r="AA76" s="210"/>
      <c r="AB76" s="210"/>
      <c r="AC76" s="210"/>
      <c r="AD76" s="210"/>
      <c r="AE76" s="210" t="s">
        <v>110</v>
      </c>
      <c r="AF76" s="210">
        <v>0</v>
      </c>
      <c r="AG76" s="210"/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>
      <c r="A77" s="211"/>
      <c r="B77" s="217"/>
      <c r="C77" s="247" t="s">
        <v>188</v>
      </c>
      <c r="D77" s="222"/>
      <c r="E77" s="227">
        <v>-62</v>
      </c>
      <c r="F77" s="229"/>
      <c r="G77" s="229"/>
      <c r="H77" s="229"/>
      <c r="I77" s="229"/>
      <c r="J77" s="229"/>
      <c r="K77" s="229"/>
      <c r="L77" s="229"/>
      <c r="M77" s="229"/>
      <c r="N77" s="220"/>
      <c r="O77" s="220"/>
      <c r="P77" s="220"/>
      <c r="Q77" s="220"/>
      <c r="R77" s="220"/>
      <c r="S77" s="220"/>
      <c r="T77" s="221"/>
      <c r="U77" s="220"/>
      <c r="V77" s="210"/>
      <c r="W77" s="210"/>
      <c r="X77" s="210"/>
      <c r="Y77" s="210"/>
      <c r="Z77" s="210"/>
      <c r="AA77" s="210"/>
      <c r="AB77" s="210"/>
      <c r="AC77" s="210"/>
      <c r="AD77" s="210"/>
      <c r="AE77" s="210" t="s">
        <v>110</v>
      </c>
      <c r="AF77" s="210">
        <v>0</v>
      </c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>
      <c r="A78" s="212" t="s">
        <v>92</v>
      </c>
      <c r="B78" s="218" t="s">
        <v>59</v>
      </c>
      <c r="C78" s="248" t="s">
        <v>60</v>
      </c>
      <c r="D78" s="223"/>
      <c r="E78" s="228"/>
      <c r="F78" s="230"/>
      <c r="G78" s="230">
        <f>SUMIF(AE79:AE86,"&lt;&gt;NOR",G79:G86)</f>
        <v>124901.09</v>
      </c>
      <c r="H78" s="230"/>
      <c r="I78" s="230">
        <f>SUM(I79:I86)</f>
        <v>79936.5</v>
      </c>
      <c r="J78" s="230"/>
      <c r="K78" s="230">
        <f>SUM(K79:K86)</f>
        <v>44964.61</v>
      </c>
      <c r="L78" s="230"/>
      <c r="M78" s="230">
        <f>SUM(M79:M86)</f>
        <v>143636.25349999999</v>
      </c>
      <c r="N78" s="224"/>
      <c r="O78" s="224">
        <f>SUM(O79:O86)</f>
        <v>1.8327599999999999</v>
      </c>
      <c r="P78" s="224"/>
      <c r="Q78" s="224">
        <f>SUM(Q79:Q86)</f>
        <v>0</v>
      </c>
      <c r="R78" s="224"/>
      <c r="S78" s="224"/>
      <c r="T78" s="225"/>
      <c r="U78" s="224">
        <f>SUM(U79:U86)</f>
        <v>142.04999999999998</v>
      </c>
      <c r="AE78" t="s">
        <v>93</v>
      </c>
    </row>
    <row r="79" spans="1:60" ht="22.5" outlineLevel="1">
      <c r="A79" s="211">
        <v>26</v>
      </c>
      <c r="B79" s="217" t="s">
        <v>189</v>
      </c>
      <c r="C79" s="246" t="s">
        <v>190</v>
      </c>
      <c r="D79" s="219" t="s">
        <v>128</v>
      </c>
      <c r="E79" s="226">
        <v>169.85720000000001</v>
      </c>
      <c r="F79" s="229">
        <v>47.1</v>
      </c>
      <c r="G79" s="229">
        <v>8000.27</v>
      </c>
      <c r="H79" s="229">
        <v>28.03</v>
      </c>
      <c r="I79" s="229">
        <f>ROUND(E79*H79,2)</f>
        <v>4761.1000000000004</v>
      </c>
      <c r="J79" s="229">
        <v>19.07</v>
      </c>
      <c r="K79" s="229">
        <f>ROUND(E79*J79,2)</f>
        <v>3239.18</v>
      </c>
      <c r="L79" s="229">
        <v>15</v>
      </c>
      <c r="M79" s="229">
        <f>G79*(1+L79/100)</f>
        <v>9200.3104999999996</v>
      </c>
      <c r="N79" s="220">
        <v>6.3000000000000003E-4</v>
      </c>
      <c r="O79" s="220">
        <f>ROUND(E79*N79,5)</f>
        <v>0.10700999999999999</v>
      </c>
      <c r="P79" s="220">
        <v>0</v>
      </c>
      <c r="Q79" s="220">
        <f>ROUND(E79*P79,5)</f>
        <v>0</v>
      </c>
      <c r="R79" s="220"/>
      <c r="S79" s="220"/>
      <c r="T79" s="221">
        <v>6.4000000000000001E-2</v>
      </c>
      <c r="U79" s="220">
        <f>ROUND(E79*T79,2)</f>
        <v>10.87</v>
      </c>
      <c r="V79" s="210"/>
      <c r="W79" s="210"/>
      <c r="X79" s="210"/>
      <c r="Y79" s="210"/>
      <c r="Z79" s="210"/>
      <c r="AA79" s="210"/>
      <c r="AB79" s="210"/>
      <c r="AC79" s="210"/>
      <c r="AD79" s="210"/>
      <c r="AE79" s="210" t="s">
        <v>97</v>
      </c>
      <c r="AF79" s="210"/>
      <c r="AG79" s="210"/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>
      <c r="A80" s="211"/>
      <c r="B80" s="217"/>
      <c r="C80" s="247" t="s">
        <v>191</v>
      </c>
      <c r="D80" s="222"/>
      <c r="E80" s="227"/>
      <c r="F80" s="229"/>
      <c r="G80" s="229"/>
      <c r="H80" s="229"/>
      <c r="I80" s="229"/>
      <c r="J80" s="229"/>
      <c r="K80" s="229"/>
      <c r="L80" s="229"/>
      <c r="M80" s="229"/>
      <c r="N80" s="220"/>
      <c r="O80" s="220"/>
      <c r="P80" s="220"/>
      <c r="Q80" s="220"/>
      <c r="R80" s="220"/>
      <c r="S80" s="220"/>
      <c r="T80" s="221"/>
      <c r="U80" s="220"/>
      <c r="V80" s="210"/>
      <c r="W80" s="210"/>
      <c r="X80" s="210"/>
      <c r="Y80" s="210"/>
      <c r="Z80" s="210"/>
      <c r="AA80" s="210"/>
      <c r="AB80" s="210"/>
      <c r="AC80" s="210"/>
      <c r="AD80" s="210"/>
      <c r="AE80" s="210" t="s">
        <v>110</v>
      </c>
      <c r="AF80" s="210">
        <v>0</v>
      </c>
      <c r="AG80" s="210"/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>
      <c r="A81" s="211"/>
      <c r="B81" s="217"/>
      <c r="C81" s="247" t="s">
        <v>192</v>
      </c>
      <c r="D81" s="222"/>
      <c r="E81" s="227">
        <v>115.49720000000001</v>
      </c>
      <c r="F81" s="229"/>
      <c r="G81" s="229"/>
      <c r="H81" s="229"/>
      <c r="I81" s="229"/>
      <c r="J81" s="229"/>
      <c r="K81" s="229"/>
      <c r="L81" s="229"/>
      <c r="M81" s="229"/>
      <c r="N81" s="220"/>
      <c r="O81" s="220"/>
      <c r="P81" s="220"/>
      <c r="Q81" s="220"/>
      <c r="R81" s="220"/>
      <c r="S81" s="220"/>
      <c r="T81" s="221"/>
      <c r="U81" s="220"/>
      <c r="V81" s="210"/>
      <c r="W81" s="210"/>
      <c r="X81" s="210"/>
      <c r="Y81" s="210"/>
      <c r="Z81" s="210"/>
      <c r="AA81" s="210"/>
      <c r="AB81" s="210"/>
      <c r="AC81" s="210"/>
      <c r="AD81" s="210"/>
      <c r="AE81" s="210" t="s">
        <v>110</v>
      </c>
      <c r="AF81" s="210">
        <v>0</v>
      </c>
      <c r="AG81" s="210"/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>
      <c r="A82" s="211"/>
      <c r="B82" s="217"/>
      <c r="C82" s="247" t="s">
        <v>193</v>
      </c>
      <c r="D82" s="222"/>
      <c r="E82" s="227"/>
      <c r="F82" s="229"/>
      <c r="G82" s="229"/>
      <c r="H82" s="229"/>
      <c r="I82" s="229"/>
      <c r="J82" s="229"/>
      <c r="K82" s="229"/>
      <c r="L82" s="229"/>
      <c r="M82" s="229"/>
      <c r="N82" s="220"/>
      <c r="O82" s="220"/>
      <c r="P82" s="220"/>
      <c r="Q82" s="220"/>
      <c r="R82" s="220"/>
      <c r="S82" s="220"/>
      <c r="T82" s="221"/>
      <c r="U82" s="220"/>
      <c r="V82" s="210"/>
      <c r="W82" s="210"/>
      <c r="X82" s="210"/>
      <c r="Y82" s="210"/>
      <c r="Z82" s="210"/>
      <c r="AA82" s="210"/>
      <c r="AB82" s="210"/>
      <c r="AC82" s="210"/>
      <c r="AD82" s="210"/>
      <c r="AE82" s="210" t="s">
        <v>110</v>
      </c>
      <c r="AF82" s="210">
        <v>0</v>
      </c>
      <c r="AG82" s="210"/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>
      <c r="A83" s="211"/>
      <c r="B83" s="217"/>
      <c r="C83" s="247" t="s">
        <v>194</v>
      </c>
      <c r="D83" s="222"/>
      <c r="E83" s="227">
        <v>54.36</v>
      </c>
      <c r="F83" s="229"/>
      <c r="G83" s="229"/>
      <c r="H83" s="229"/>
      <c r="I83" s="229"/>
      <c r="J83" s="229"/>
      <c r="K83" s="229"/>
      <c r="L83" s="229"/>
      <c r="M83" s="229"/>
      <c r="N83" s="220"/>
      <c r="O83" s="220"/>
      <c r="P83" s="220"/>
      <c r="Q83" s="220"/>
      <c r="R83" s="220"/>
      <c r="S83" s="220"/>
      <c r="T83" s="221"/>
      <c r="U83" s="220"/>
      <c r="V83" s="210"/>
      <c r="W83" s="210"/>
      <c r="X83" s="210"/>
      <c r="Y83" s="210"/>
      <c r="Z83" s="210"/>
      <c r="AA83" s="210"/>
      <c r="AB83" s="210"/>
      <c r="AC83" s="210"/>
      <c r="AD83" s="210"/>
      <c r="AE83" s="210" t="s">
        <v>110</v>
      </c>
      <c r="AF83" s="210">
        <v>0</v>
      </c>
      <c r="AG83" s="210"/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>
      <c r="A84" s="211">
        <v>27</v>
      </c>
      <c r="B84" s="217" t="s">
        <v>195</v>
      </c>
      <c r="C84" s="246" t="s">
        <v>196</v>
      </c>
      <c r="D84" s="219" t="s">
        <v>128</v>
      </c>
      <c r="E84" s="226">
        <v>169.85720000000001</v>
      </c>
      <c r="F84" s="229">
        <v>434.5</v>
      </c>
      <c r="G84" s="229">
        <v>73802.95</v>
      </c>
      <c r="H84" s="229">
        <v>297.52</v>
      </c>
      <c r="I84" s="229">
        <f>ROUND(E84*H84,2)</f>
        <v>50535.91</v>
      </c>
      <c r="J84" s="229">
        <v>136.98000000000002</v>
      </c>
      <c r="K84" s="229">
        <f>ROUND(E84*J84,2)</f>
        <v>23267.040000000001</v>
      </c>
      <c r="L84" s="229">
        <v>15</v>
      </c>
      <c r="M84" s="229">
        <f>G84*(1+L84/100)</f>
        <v>84873.392499999987</v>
      </c>
      <c r="N84" s="220">
        <v>3.7799999999999999E-3</v>
      </c>
      <c r="O84" s="220">
        <f>ROUND(E84*N84,5)</f>
        <v>0.64205999999999996</v>
      </c>
      <c r="P84" s="220">
        <v>0</v>
      </c>
      <c r="Q84" s="220">
        <f>ROUND(E84*P84,5)</f>
        <v>0</v>
      </c>
      <c r="R84" s="220"/>
      <c r="S84" s="220"/>
      <c r="T84" s="221">
        <v>0.42403000000000002</v>
      </c>
      <c r="U84" s="220">
        <f>ROUND(E84*T84,2)</f>
        <v>72.02</v>
      </c>
      <c r="V84" s="210"/>
      <c r="W84" s="210"/>
      <c r="X84" s="210"/>
      <c r="Y84" s="210"/>
      <c r="Z84" s="210"/>
      <c r="AA84" s="210"/>
      <c r="AB84" s="210"/>
      <c r="AC84" s="210"/>
      <c r="AD84" s="210"/>
      <c r="AE84" s="210" t="s">
        <v>104</v>
      </c>
      <c r="AF84" s="210"/>
      <c r="AG84" s="210"/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>
      <c r="A85" s="211">
        <v>28</v>
      </c>
      <c r="B85" s="217" t="s">
        <v>197</v>
      </c>
      <c r="C85" s="246" t="s">
        <v>198</v>
      </c>
      <c r="D85" s="219" t="s">
        <v>128</v>
      </c>
      <c r="E85" s="226">
        <v>169.85720000000001</v>
      </c>
      <c r="F85" s="229">
        <v>242.5</v>
      </c>
      <c r="G85" s="229">
        <v>41190.370000000003</v>
      </c>
      <c r="H85" s="229">
        <v>145.06</v>
      </c>
      <c r="I85" s="229">
        <f>ROUND(E85*H85,2)</f>
        <v>24639.49</v>
      </c>
      <c r="J85" s="229">
        <v>97.44</v>
      </c>
      <c r="K85" s="229">
        <f>ROUND(E85*J85,2)</f>
        <v>16550.89</v>
      </c>
      <c r="L85" s="229">
        <v>15</v>
      </c>
      <c r="M85" s="229">
        <f>G85*(1+L85/100)</f>
        <v>47368.925499999998</v>
      </c>
      <c r="N85" s="220">
        <v>6.3800000000000003E-3</v>
      </c>
      <c r="O85" s="220">
        <f>ROUND(E85*N85,5)</f>
        <v>1.08369</v>
      </c>
      <c r="P85" s="220">
        <v>0</v>
      </c>
      <c r="Q85" s="220">
        <f>ROUND(E85*P85,5)</f>
        <v>0</v>
      </c>
      <c r="R85" s="220"/>
      <c r="S85" s="220"/>
      <c r="T85" s="221">
        <v>0.32518999999999998</v>
      </c>
      <c r="U85" s="220">
        <f>ROUND(E85*T85,2)</f>
        <v>55.24</v>
      </c>
      <c r="V85" s="210"/>
      <c r="W85" s="210"/>
      <c r="X85" s="210"/>
      <c r="Y85" s="210"/>
      <c r="Z85" s="210"/>
      <c r="AA85" s="210"/>
      <c r="AB85" s="210"/>
      <c r="AC85" s="210"/>
      <c r="AD85" s="210"/>
      <c r="AE85" s="210" t="s">
        <v>104</v>
      </c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>
      <c r="A86" s="211">
        <v>29</v>
      </c>
      <c r="B86" s="217" t="s">
        <v>199</v>
      </c>
      <c r="C86" s="246" t="s">
        <v>200</v>
      </c>
      <c r="D86" s="219" t="s">
        <v>116</v>
      </c>
      <c r="E86" s="226">
        <v>2.5</v>
      </c>
      <c r="F86" s="229">
        <v>763</v>
      </c>
      <c r="G86" s="229">
        <v>1907.5</v>
      </c>
      <c r="H86" s="229">
        <v>0</v>
      </c>
      <c r="I86" s="229">
        <f>ROUND(E86*H86,2)</f>
        <v>0</v>
      </c>
      <c r="J86" s="229">
        <v>763</v>
      </c>
      <c r="K86" s="229">
        <f>ROUND(E86*J86,2)</f>
        <v>1907.5</v>
      </c>
      <c r="L86" s="229">
        <v>15</v>
      </c>
      <c r="M86" s="229">
        <f>G86*(1+L86/100)</f>
        <v>2193.625</v>
      </c>
      <c r="N86" s="220">
        <v>0</v>
      </c>
      <c r="O86" s="220">
        <f>ROUND(E86*N86,5)</f>
        <v>0</v>
      </c>
      <c r="P86" s="220">
        <v>0</v>
      </c>
      <c r="Q86" s="220">
        <f>ROUND(E86*P86,5)</f>
        <v>0</v>
      </c>
      <c r="R86" s="220"/>
      <c r="S86" s="220"/>
      <c r="T86" s="221">
        <v>1.5669999999999999</v>
      </c>
      <c r="U86" s="220">
        <f>ROUND(E86*T86,2)</f>
        <v>3.92</v>
      </c>
      <c r="V86" s="210"/>
      <c r="W86" s="210"/>
      <c r="X86" s="210"/>
      <c r="Y86" s="210"/>
      <c r="Z86" s="210"/>
      <c r="AA86" s="210"/>
      <c r="AB86" s="210"/>
      <c r="AC86" s="210"/>
      <c r="AD86" s="210"/>
      <c r="AE86" s="210" t="s">
        <v>97</v>
      </c>
      <c r="AF86" s="210"/>
      <c r="AG86" s="210"/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>
      <c r="A87" s="212" t="s">
        <v>92</v>
      </c>
      <c r="B87" s="218" t="s">
        <v>61</v>
      </c>
      <c r="C87" s="248" t="s">
        <v>62</v>
      </c>
      <c r="D87" s="223"/>
      <c r="E87" s="228"/>
      <c r="F87" s="230"/>
      <c r="G87" s="230">
        <f>SUMIF(AE88:AE90,"&lt;&gt;NOR",G88:G90)</f>
        <v>65000</v>
      </c>
      <c r="H87" s="230"/>
      <c r="I87" s="230">
        <f>SUM(I88:I90)</f>
        <v>0</v>
      </c>
      <c r="J87" s="230"/>
      <c r="K87" s="230">
        <f>SUM(K88:K90)</f>
        <v>65000</v>
      </c>
      <c r="L87" s="230"/>
      <c r="M87" s="230">
        <f>SUM(M88:M90)</f>
        <v>74750</v>
      </c>
      <c r="N87" s="224"/>
      <c r="O87" s="224">
        <f>SUM(O88:O90)</f>
        <v>0</v>
      </c>
      <c r="P87" s="224"/>
      <c r="Q87" s="224">
        <f>SUM(Q88:Q90)</f>
        <v>0.42444999999999999</v>
      </c>
      <c r="R87" s="224"/>
      <c r="S87" s="224"/>
      <c r="T87" s="225"/>
      <c r="U87" s="224">
        <f>SUM(U88:U90)</f>
        <v>5.19</v>
      </c>
      <c r="AE87" t="s">
        <v>93</v>
      </c>
    </row>
    <row r="88" spans="1:60" ht="22.5" outlineLevel="1">
      <c r="A88" s="211">
        <v>30</v>
      </c>
      <c r="B88" s="217" t="s">
        <v>201</v>
      </c>
      <c r="C88" s="246" t="s">
        <v>202</v>
      </c>
      <c r="D88" s="219" t="s">
        <v>203</v>
      </c>
      <c r="E88" s="226">
        <v>13</v>
      </c>
      <c r="F88" s="229">
        <v>5000</v>
      </c>
      <c r="G88" s="229">
        <v>65000</v>
      </c>
      <c r="H88" s="229">
        <v>0</v>
      </c>
      <c r="I88" s="229">
        <f>ROUND(E88*H88,2)</f>
        <v>0</v>
      </c>
      <c r="J88" s="229">
        <v>5000</v>
      </c>
      <c r="K88" s="229">
        <f>ROUND(E88*J88,2)</f>
        <v>65000</v>
      </c>
      <c r="L88" s="229">
        <v>15</v>
      </c>
      <c r="M88" s="229">
        <f>G88*(1+L88/100)</f>
        <v>74750</v>
      </c>
      <c r="N88" s="220">
        <v>0</v>
      </c>
      <c r="O88" s="220">
        <f>ROUND(E88*N88,5)</f>
        <v>0</v>
      </c>
      <c r="P88" s="220">
        <v>3.2649999999999998E-2</v>
      </c>
      <c r="Q88" s="220">
        <f>ROUND(E88*P88,5)</f>
        <v>0.42444999999999999</v>
      </c>
      <c r="R88" s="220"/>
      <c r="S88" s="220"/>
      <c r="T88" s="221">
        <v>0.39893000000000001</v>
      </c>
      <c r="U88" s="220">
        <f>ROUND(E88*T88,2)</f>
        <v>5.19</v>
      </c>
      <c r="V88" s="210"/>
      <c r="W88" s="210"/>
      <c r="X88" s="210"/>
      <c r="Y88" s="210"/>
      <c r="Z88" s="210"/>
      <c r="AA88" s="210"/>
      <c r="AB88" s="210"/>
      <c r="AC88" s="210"/>
      <c r="AD88" s="210"/>
      <c r="AE88" s="210" t="s">
        <v>97</v>
      </c>
      <c r="AF88" s="210"/>
      <c r="AG88" s="210"/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>
      <c r="A89" s="211"/>
      <c r="B89" s="217"/>
      <c r="C89" s="247" t="s">
        <v>204</v>
      </c>
      <c r="D89" s="222"/>
      <c r="E89" s="227">
        <v>16</v>
      </c>
      <c r="F89" s="229"/>
      <c r="G89" s="229"/>
      <c r="H89" s="229"/>
      <c r="I89" s="229"/>
      <c r="J89" s="229"/>
      <c r="K89" s="229"/>
      <c r="L89" s="229"/>
      <c r="M89" s="229"/>
      <c r="N89" s="220"/>
      <c r="O89" s="220"/>
      <c r="P89" s="220"/>
      <c r="Q89" s="220"/>
      <c r="R89" s="220"/>
      <c r="S89" s="220"/>
      <c r="T89" s="221"/>
      <c r="U89" s="220"/>
      <c r="V89" s="210"/>
      <c r="W89" s="210"/>
      <c r="X89" s="210"/>
      <c r="Y89" s="210"/>
      <c r="Z89" s="210"/>
      <c r="AA89" s="210"/>
      <c r="AB89" s="210"/>
      <c r="AC89" s="210"/>
      <c r="AD89" s="210"/>
      <c r="AE89" s="210" t="s">
        <v>110</v>
      </c>
      <c r="AF89" s="210">
        <v>0</v>
      </c>
      <c r="AG89" s="210"/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>
      <c r="A90" s="211"/>
      <c r="B90" s="217"/>
      <c r="C90" s="247" t="s">
        <v>205</v>
      </c>
      <c r="D90" s="222"/>
      <c r="E90" s="227">
        <v>-3</v>
      </c>
      <c r="F90" s="229"/>
      <c r="G90" s="229"/>
      <c r="H90" s="229"/>
      <c r="I90" s="229"/>
      <c r="J90" s="229"/>
      <c r="K90" s="229"/>
      <c r="L90" s="229"/>
      <c r="M90" s="229"/>
      <c r="N90" s="220"/>
      <c r="O90" s="220"/>
      <c r="P90" s="220"/>
      <c r="Q90" s="220"/>
      <c r="R90" s="220"/>
      <c r="S90" s="220"/>
      <c r="T90" s="221"/>
      <c r="U90" s="220"/>
      <c r="V90" s="210"/>
      <c r="W90" s="210"/>
      <c r="X90" s="210"/>
      <c r="Y90" s="210"/>
      <c r="Z90" s="210"/>
      <c r="AA90" s="210"/>
      <c r="AB90" s="210"/>
      <c r="AC90" s="210"/>
      <c r="AD90" s="210"/>
      <c r="AE90" s="210" t="s">
        <v>110</v>
      </c>
      <c r="AF90" s="210">
        <v>0</v>
      </c>
      <c r="AG90" s="210"/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>
      <c r="A91" s="212" t="s">
        <v>92</v>
      </c>
      <c r="B91" s="218" t="s">
        <v>63</v>
      </c>
      <c r="C91" s="248" t="s">
        <v>64</v>
      </c>
      <c r="D91" s="223"/>
      <c r="E91" s="228"/>
      <c r="F91" s="230"/>
      <c r="G91" s="230">
        <f>SUMIF(AE92:AE94,"&lt;&gt;NOR",G92:G94)</f>
        <v>164800</v>
      </c>
      <c r="H91" s="230"/>
      <c r="I91" s="230">
        <f>SUM(I92:I94)</f>
        <v>19.919999999999998</v>
      </c>
      <c r="J91" s="230"/>
      <c r="K91" s="230">
        <f>SUM(K92:K94)</f>
        <v>164780.08000000002</v>
      </c>
      <c r="L91" s="230"/>
      <c r="M91" s="230">
        <f>SUM(M92:M94)</f>
        <v>189520</v>
      </c>
      <c r="N91" s="224"/>
      <c r="O91" s="224">
        <f>SUM(O92:O94)</f>
        <v>1.8000000000000001E-4</v>
      </c>
      <c r="P91" s="224"/>
      <c r="Q91" s="224">
        <f>SUM(Q92:Q94)</f>
        <v>0</v>
      </c>
      <c r="R91" s="224"/>
      <c r="S91" s="224"/>
      <c r="T91" s="225"/>
      <c r="U91" s="224">
        <f>SUM(U92:U94)</f>
        <v>0.57000000000000006</v>
      </c>
      <c r="AE91" t="s">
        <v>93</v>
      </c>
    </row>
    <row r="92" spans="1:60" ht="22.5" outlineLevel="1">
      <c r="A92" s="211">
        <v>31</v>
      </c>
      <c r="B92" s="217" t="s">
        <v>206</v>
      </c>
      <c r="C92" s="246" t="s">
        <v>207</v>
      </c>
      <c r="D92" s="219" t="s">
        <v>203</v>
      </c>
      <c r="E92" s="226">
        <v>1</v>
      </c>
      <c r="F92" s="229">
        <v>110000</v>
      </c>
      <c r="G92" s="229">
        <v>110000</v>
      </c>
      <c r="H92" s="229">
        <v>6.64</v>
      </c>
      <c r="I92" s="229">
        <f>ROUND(E92*H92,2)</f>
        <v>6.64</v>
      </c>
      <c r="J92" s="229">
        <v>109993.36</v>
      </c>
      <c r="K92" s="229">
        <f>ROUND(E92*J92,2)</f>
        <v>109993.36</v>
      </c>
      <c r="L92" s="229">
        <v>15</v>
      </c>
      <c r="M92" s="229">
        <f>G92*(1+L92/100)</f>
        <v>126499.99999999999</v>
      </c>
      <c r="N92" s="220">
        <v>6.0000000000000002E-5</v>
      </c>
      <c r="O92" s="220">
        <f>ROUND(E92*N92,5)</f>
        <v>6.0000000000000002E-5</v>
      </c>
      <c r="P92" s="220">
        <v>0</v>
      </c>
      <c r="Q92" s="220">
        <f>ROUND(E92*P92,5)</f>
        <v>0</v>
      </c>
      <c r="R92" s="220"/>
      <c r="S92" s="220"/>
      <c r="T92" s="221">
        <v>0.19</v>
      </c>
      <c r="U92" s="220">
        <f>ROUND(E92*T92,2)</f>
        <v>0.19</v>
      </c>
      <c r="V92" s="210"/>
      <c r="W92" s="210"/>
      <c r="X92" s="210"/>
      <c r="Y92" s="210"/>
      <c r="Z92" s="210"/>
      <c r="AA92" s="210"/>
      <c r="AB92" s="210"/>
      <c r="AC92" s="210"/>
      <c r="AD92" s="210"/>
      <c r="AE92" s="210" t="s">
        <v>97</v>
      </c>
      <c r="AF92" s="210"/>
      <c r="AG92" s="210"/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>
      <c r="A93" s="211">
        <v>32</v>
      </c>
      <c r="B93" s="217" t="s">
        <v>206</v>
      </c>
      <c r="C93" s="246" t="s">
        <v>208</v>
      </c>
      <c r="D93" s="219" t="s">
        <v>203</v>
      </c>
      <c r="E93" s="226">
        <v>1</v>
      </c>
      <c r="F93" s="229">
        <v>15300</v>
      </c>
      <c r="G93" s="229">
        <v>15300</v>
      </c>
      <c r="H93" s="229">
        <v>6.64</v>
      </c>
      <c r="I93" s="229">
        <f>ROUND(E93*H93,2)</f>
        <v>6.64</v>
      </c>
      <c r="J93" s="229">
        <v>15293.36</v>
      </c>
      <c r="K93" s="229">
        <f>ROUND(E93*J93,2)</f>
        <v>15293.36</v>
      </c>
      <c r="L93" s="229">
        <v>15</v>
      </c>
      <c r="M93" s="229">
        <f>G93*(1+L93/100)</f>
        <v>17595</v>
      </c>
      <c r="N93" s="220">
        <v>6.0000000000000002E-5</v>
      </c>
      <c r="O93" s="220">
        <f>ROUND(E93*N93,5)</f>
        <v>6.0000000000000002E-5</v>
      </c>
      <c r="P93" s="220">
        <v>0</v>
      </c>
      <c r="Q93" s="220">
        <f>ROUND(E93*P93,5)</f>
        <v>0</v>
      </c>
      <c r="R93" s="220"/>
      <c r="S93" s="220"/>
      <c r="T93" s="221">
        <v>0.19</v>
      </c>
      <c r="U93" s="220">
        <f>ROUND(E93*T93,2)</f>
        <v>0.19</v>
      </c>
      <c r="V93" s="210"/>
      <c r="W93" s="210"/>
      <c r="X93" s="210"/>
      <c r="Y93" s="210"/>
      <c r="Z93" s="210"/>
      <c r="AA93" s="210"/>
      <c r="AB93" s="210"/>
      <c r="AC93" s="210"/>
      <c r="AD93" s="210"/>
      <c r="AE93" s="210" t="s">
        <v>97</v>
      </c>
      <c r="AF93" s="210"/>
      <c r="AG93" s="210"/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2.5" outlineLevel="1">
      <c r="A94" s="211">
        <v>33</v>
      </c>
      <c r="B94" s="217" t="s">
        <v>206</v>
      </c>
      <c r="C94" s="246" t="s">
        <v>209</v>
      </c>
      <c r="D94" s="219" t="s">
        <v>203</v>
      </c>
      <c r="E94" s="226">
        <v>1</v>
      </c>
      <c r="F94" s="229">
        <v>39500</v>
      </c>
      <c r="G94" s="229">
        <v>39500</v>
      </c>
      <c r="H94" s="229">
        <v>6.64</v>
      </c>
      <c r="I94" s="229">
        <f>ROUND(E94*H94,2)</f>
        <v>6.64</v>
      </c>
      <c r="J94" s="229">
        <v>39493.360000000001</v>
      </c>
      <c r="K94" s="229">
        <f>ROUND(E94*J94,2)</f>
        <v>39493.360000000001</v>
      </c>
      <c r="L94" s="229">
        <v>15</v>
      </c>
      <c r="M94" s="229">
        <f>G94*(1+L94/100)</f>
        <v>45425</v>
      </c>
      <c r="N94" s="220">
        <v>6.0000000000000002E-5</v>
      </c>
      <c r="O94" s="220">
        <f>ROUND(E94*N94,5)</f>
        <v>6.0000000000000002E-5</v>
      </c>
      <c r="P94" s="220">
        <v>0</v>
      </c>
      <c r="Q94" s="220">
        <f>ROUND(E94*P94,5)</f>
        <v>0</v>
      </c>
      <c r="R94" s="220"/>
      <c r="S94" s="220"/>
      <c r="T94" s="221">
        <v>0.19</v>
      </c>
      <c r="U94" s="220">
        <f>ROUND(E94*T94,2)</f>
        <v>0.19</v>
      </c>
      <c r="V94" s="210"/>
      <c r="W94" s="210"/>
      <c r="X94" s="210"/>
      <c r="Y94" s="210"/>
      <c r="Z94" s="210"/>
      <c r="AA94" s="210"/>
      <c r="AB94" s="210"/>
      <c r="AC94" s="210"/>
      <c r="AD94" s="210"/>
      <c r="AE94" s="210" t="s">
        <v>97</v>
      </c>
      <c r="AF94" s="210"/>
      <c r="AG94" s="210"/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>
      <c r="A95" s="212" t="s">
        <v>92</v>
      </c>
      <c r="B95" s="218" t="s">
        <v>65</v>
      </c>
      <c r="C95" s="248" t="s">
        <v>26</v>
      </c>
      <c r="D95" s="223"/>
      <c r="E95" s="228"/>
      <c r="F95" s="230"/>
      <c r="G95" s="230">
        <f>SUMIF(AE96:AE96,"&lt;&gt;NOR",G96:G96)</f>
        <v>16000</v>
      </c>
      <c r="H95" s="230"/>
      <c r="I95" s="230">
        <f>SUM(I96:I96)</f>
        <v>0</v>
      </c>
      <c r="J95" s="230"/>
      <c r="K95" s="230">
        <f>SUM(K96:K96)</f>
        <v>16000</v>
      </c>
      <c r="L95" s="230"/>
      <c r="M95" s="230">
        <f>SUM(M96:M96)</f>
        <v>18400</v>
      </c>
      <c r="N95" s="224"/>
      <c r="O95" s="224">
        <f>SUM(O96:O96)</f>
        <v>0</v>
      </c>
      <c r="P95" s="224"/>
      <c r="Q95" s="224">
        <f>SUM(Q96:Q96)</f>
        <v>0</v>
      </c>
      <c r="R95" s="224"/>
      <c r="S95" s="224"/>
      <c r="T95" s="225"/>
      <c r="U95" s="224">
        <f>SUM(U96:U96)</f>
        <v>0</v>
      </c>
      <c r="AE95" t="s">
        <v>93</v>
      </c>
    </row>
    <row r="96" spans="1:60" outlineLevel="1">
      <c r="A96" s="239">
        <v>34</v>
      </c>
      <c r="B96" s="240" t="s">
        <v>210</v>
      </c>
      <c r="C96" s="249" t="s">
        <v>211</v>
      </c>
      <c r="D96" s="241" t="s">
        <v>203</v>
      </c>
      <c r="E96" s="242">
        <v>16</v>
      </c>
      <c r="F96" s="243">
        <v>1000</v>
      </c>
      <c r="G96" s="243">
        <v>16000</v>
      </c>
      <c r="H96" s="243">
        <v>0</v>
      </c>
      <c r="I96" s="243">
        <f>ROUND(E96*H96,2)</f>
        <v>0</v>
      </c>
      <c r="J96" s="243">
        <v>1000</v>
      </c>
      <c r="K96" s="243">
        <f>ROUND(E96*J96,2)</f>
        <v>16000</v>
      </c>
      <c r="L96" s="243">
        <v>15</v>
      </c>
      <c r="M96" s="243">
        <f>G96*(1+L96/100)</f>
        <v>18400</v>
      </c>
      <c r="N96" s="244">
        <v>0</v>
      </c>
      <c r="O96" s="244">
        <f>ROUND(E96*N96,5)</f>
        <v>0</v>
      </c>
      <c r="P96" s="244">
        <v>0</v>
      </c>
      <c r="Q96" s="244">
        <f>ROUND(E96*P96,5)</f>
        <v>0</v>
      </c>
      <c r="R96" s="244"/>
      <c r="S96" s="244"/>
      <c r="T96" s="245">
        <v>0</v>
      </c>
      <c r="U96" s="244">
        <f>ROUND(E96*T96,2)</f>
        <v>0</v>
      </c>
      <c r="V96" s="210"/>
      <c r="W96" s="210"/>
      <c r="X96" s="210"/>
      <c r="Y96" s="210"/>
      <c r="Z96" s="210"/>
      <c r="AA96" s="210"/>
      <c r="AB96" s="210"/>
      <c r="AC96" s="210"/>
      <c r="AD96" s="210"/>
      <c r="AE96" s="210" t="s">
        <v>97</v>
      </c>
      <c r="AF96" s="210"/>
      <c r="AG96" s="210"/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31">
      <c r="A97" s="6"/>
      <c r="B97" s="7" t="s">
        <v>212</v>
      </c>
      <c r="C97" s="250" t="s">
        <v>212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>
      <c r="C98" s="251"/>
      <c r="AE98" t="s">
        <v>213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2019-07-11T11:59:36Z</dcterms:modified>
</cp:coreProperties>
</file>